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145" windowHeight="5640" tabRatio="724" activeTab="0"/>
  </bookViews>
  <sheets>
    <sheet name="ENG" sheetId="1" r:id="rId1"/>
    <sheet name="경제성 표지" sheetId="2" r:id="rId2"/>
    <sheet name="공기조화설비계획(VS냉동기-LNG)" sheetId="3" r:id="rId3"/>
    <sheet name="운전비용비교(VS냉동기-LNG)" sheetId="4" r:id="rId4"/>
    <sheet name="공기조화설비계획(VS DX-AHU-LNG)" sheetId="5" r:id="rId5"/>
    <sheet name="운전비용비교(VS DX-AHU-LNG)"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Sort" localSheetId="4" hidden="1">#REF!</definedName>
    <definedName name="_Sort" localSheetId="5" hidden="1">#REF!</definedName>
    <definedName name="_Sort" localSheetId="0" hidden="1">#REF!</definedName>
    <definedName name="_Sort" hidden="1">#REF!</definedName>
    <definedName name="가" localSheetId="4">'[12]KSHAHU-6'!#REF!</definedName>
    <definedName name="가" localSheetId="5">'[12]KSHAHU-6'!#REF!</definedName>
    <definedName name="가">'[12]KSHAHU-6'!#REF!</definedName>
    <definedName name="가습기종류">#REF!</definedName>
    <definedName name="가습량" localSheetId="4">'[27]AHU-1'!#REF!</definedName>
    <definedName name="가습량" localSheetId="5">'[27]AHU-1'!#REF!</definedName>
    <definedName name="가습량">'[27]AHU-1'!#REF!</definedName>
    <definedName name="가습부하">#REF!</definedName>
    <definedName name="가습부하1">#REF!</definedName>
    <definedName name="가열부하">#REF!</definedName>
    <definedName name="가열부하2">#REF!</definedName>
    <definedName name="가열코일선정">#REF!</definedName>
    <definedName name="각도1" localSheetId="0">#REF!</definedName>
    <definedName name="각도1">#REF!</definedName>
    <definedName name="값">#REF!</definedName>
    <definedName name="값1">#REF!</definedName>
    <definedName name="값2">#REF!</definedName>
    <definedName name="값3">#REF!</definedName>
    <definedName name="값4">#REF!</definedName>
    <definedName name="개수">#REF!</definedName>
    <definedName name="객실" localSheetId="4">'[13]급수설비'!#REF!</definedName>
    <definedName name="객실" localSheetId="5">'[13]급수설비'!#REF!</definedName>
    <definedName name="객실">'[13]급수설비'!#REF!</definedName>
    <definedName name="경유소비량1">#REF!</definedName>
    <definedName name="경유소비량2">#REF!</definedName>
    <definedName name="계약전력1">OR(계약전력11,계약전력12,,AND(브라인펌프&gt;=75,#REF!&gt;=2))</definedName>
    <definedName name="계약전력11">AND(#REF!=브라인펌프,#REF!&gt;=4)</definedName>
    <definedName name="계약전력12">AND(#REF!=브라인펌프,#REF!&gt;=3)</definedName>
    <definedName name="계약전력13">#N/A</definedName>
    <definedName name="계약전력2">OR(계약전력21,계약전력22,AND(냉각수펌프&gt;=75,#REF!&gt;=2))</definedName>
    <definedName name="계약전력21">AND(#REF!=냉각수펌프,#REF!&gt;=4)</definedName>
    <definedName name="계약전력22">AND(#REF!=냉각수펌프,#REF!&gt;=3)</definedName>
    <definedName name="계약전력3">OR(계약전력31,계약전력32,계약전력33,AND(브라인펌프&gt;=75,#REF!&gt;=2))</definedName>
    <definedName name="계약전력31">AND(#REF!=브라인펌프,#REF!&gt;=5)</definedName>
    <definedName name="계약전력32">AND(#REF!=브라인펌프,#REF!&gt;=4)</definedName>
    <definedName name="계약전력33">AND(#REF!=브라인펌프,#REF!&gt;=3)</definedName>
    <definedName name="계약전력34">#N/A</definedName>
    <definedName name="계약전력4">OR(계약전력41,계약전력42,계약전력43,AND(냉각수펌프&gt;=75,#REF!&gt;=2))</definedName>
    <definedName name="계약전력41">AND(#REF!=냉각수펌프,#REF!=5)</definedName>
    <definedName name="계약전력42">AND(#REF!=냉각수펌프,#REF!=4)</definedName>
    <definedName name="계약전력43">AND(#REF!=냉각수펌프,#REF!=3)</definedName>
    <definedName name="계약전력44">#N/A</definedName>
    <definedName name="고가소화수량" localSheetId="4">#REF!</definedName>
    <definedName name="고가소화수량" localSheetId="5">#REF!</definedName>
    <definedName name="고가소화수량">#REF!</definedName>
    <definedName name="고가수량" localSheetId="4">#REF!</definedName>
    <definedName name="고가수량" localSheetId="5">#REF!</definedName>
    <definedName name="고가수량">#REF!</definedName>
    <definedName name="고가위생수량">'[10]고가수조'!$L$26</definedName>
    <definedName name="고가총수량" localSheetId="4">#REF!</definedName>
    <definedName name="고가총수량" localSheetId="5">#REF!</definedName>
    <definedName name="고가총수량">#REF!</definedName>
    <definedName name="공기엔탈피">#REF!</definedName>
    <definedName name="공조기" localSheetId="4">'[12]KSHAHU-6'!#REF!</definedName>
    <definedName name="공조기" localSheetId="5">'[12]KSHAHU-6'!#REF!</definedName>
    <definedName name="공조기">'[12]KSHAHU-6'!#REF!</definedName>
    <definedName name="공조기2" localSheetId="4">'[12]KSHAHU-6'!#REF!</definedName>
    <definedName name="공조기2" localSheetId="5">'[12]KSHAHU-6'!#REF!</definedName>
    <definedName name="공조기2">'[12]KSHAHU-6'!#REF!</definedName>
    <definedName name="공조기규격">'[3]data spec(1)'!$B$4:$AI$23</definedName>
    <definedName name="공조기종류">#REF!</definedName>
    <definedName name="공조기종류1">#REF!</definedName>
    <definedName name="공조기형식">'[2]data spec'!$E$38:$E$40</definedName>
    <definedName name="규격">'[3]data spec '!$B$4:$AK$22</definedName>
    <definedName name="급수설비기준" localSheetId="4">'[11]급수사용량'!#REF!</definedName>
    <definedName name="급수설비기준" localSheetId="5">'[11]급수사용량'!#REF!</definedName>
    <definedName name="급수설비기준">'[11]급수사용량'!#REF!</definedName>
    <definedName name="급수시간" localSheetId="4">#REF!</definedName>
    <definedName name="급수시간" localSheetId="5">#REF!</definedName>
    <definedName name="급수시간">#REF!</definedName>
    <definedName name="급탕관길이" localSheetId="4">'[18]급탕순환펌프'!#REF!</definedName>
    <definedName name="급탕관길이" localSheetId="5">'[18]급탕순환펌프'!#REF!</definedName>
    <definedName name="급탕관길이">'[18]급탕순환펌프'!#REF!</definedName>
    <definedName name="급탕량1">#REF!</definedName>
    <definedName name="급탕량2">#REF!</definedName>
    <definedName name="급탕량3" localSheetId="4">'[18]급탕설비'!#REF!</definedName>
    <definedName name="급탕량3" localSheetId="5">'[18]급탕설비'!#REF!</definedName>
    <definedName name="급탕량3">'[18]급탕설비'!#REF!</definedName>
    <definedName name="급탕량4" localSheetId="4">'[18]급탕설비'!#REF!</definedName>
    <definedName name="급탕량4" localSheetId="5">'[18]급탕설비'!#REF!</definedName>
    <definedName name="급탕량4">'[18]급탕설비'!#REF!</definedName>
    <definedName name="급탕온도">#REF!</definedName>
    <definedName name="기구" localSheetId="4">'[13]급수설비'!#REF!</definedName>
    <definedName name="기구" localSheetId="5">'[13]급수설비'!#REF!</definedName>
    <definedName name="기구">'[13]급수설비'!#REF!</definedName>
    <definedName name="기구1">#REF!</definedName>
    <definedName name="기구1일수량" localSheetId="4">#REF!</definedName>
    <definedName name="기구1일수량" localSheetId="5">#REF!</definedName>
    <definedName name="기구1일수량">#REF!</definedName>
    <definedName name="기구1일수량1">#REF!</definedName>
    <definedName name="기구2">#REF!</definedName>
    <definedName name="기구3">#REF!</definedName>
    <definedName name="기구4">#REF!</definedName>
    <definedName name="기구5">#REF!</definedName>
    <definedName name="기구6">#REF!</definedName>
    <definedName name="기구사용수량2" localSheetId="4">'[13]급수설비'!#REF!</definedName>
    <definedName name="기구사용수량2" localSheetId="5">'[13]급수설비'!#REF!</definedName>
    <definedName name="기구사용수량2">'[13]급수설비'!#REF!</definedName>
    <definedName name="기구시간수량" localSheetId="4">#REF!</definedName>
    <definedName name="기구시간수량" localSheetId="5">#REF!</definedName>
    <definedName name="기구시간수량">#REF!</definedName>
    <definedName name="기구시간수량1" localSheetId="4">#REF!</definedName>
    <definedName name="기구시간수량1" localSheetId="5">#REF!</definedName>
    <definedName name="기구시간수량1">#REF!</definedName>
    <definedName name="기구시간수량2">#REF!</definedName>
    <definedName name="기구저탕량">#REF!</definedName>
    <definedName name="기구저탕량2" localSheetId="4">'[18]급탕설비'!#REF!</definedName>
    <definedName name="기구저탕량2" localSheetId="5">'[18]급탕설비'!#REF!</definedName>
    <definedName name="기구저탕량2">'[18]급탕설비'!#REF!</definedName>
    <definedName name="기내">#REF!</definedName>
    <definedName name="기외">#REF!</definedName>
    <definedName name="기타설비">#N/A</definedName>
    <definedName name="길2이">#REF!</definedName>
    <definedName name="길이1" localSheetId="0">#REF!</definedName>
    <definedName name="길이1">#REF!</definedName>
    <definedName name="길이2" localSheetId="4">#REF!</definedName>
    <definedName name="길이2" localSheetId="5">#REF!</definedName>
    <definedName name="길이2">#REF!</definedName>
    <definedName name="ㄴㄴ" localSheetId="4">'[12]KSHAHU-6'!#REF!</definedName>
    <definedName name="ㄴㄴ" localSheetId="5">'[12]KSHAHU-6'!#REF!</definedName>
    <definedName name="ㄴㄴ">'[12]KSHAHU-6'!#REF!</definedName>
    <definedName name="나" localSheetId="4">'[12]KSHAHU-6'!#REF!</definedName>
    <definedName name="나" localSheetId="5">'[12]KSHAHU-6'!#REF!</definedName>
    <definedName name="나">'[12]KSHAHU-6'!#REF!</definedName>
    <definedName name="난방능력">#REF!</definedName>
    <definedName name="난방부하1" localSheetId="4">'[15]냉온수유니트'!#REF!</definedName>
    <definedName name="난방부하1" localSheetId="5">'[15]냉온수유니트'!#REF!</definedName>
    <definedName name="난방부하1">'[15]냉온수유니트'!#REF!</definedName>
    <definedName name="난방온도차">#REF!</definedName>
    <definedName name="난방용량1" localSheetId="4">'[15]냉온수유니트'!#REF!</definedName>
    <definedName name="난방용량1" localSheetId="5">'[15]냉온수유니트'!#REF!</definedName>
    <definedName name="난방용량1">'[15]냉온수유니트'!#REF!</definedName>
    <definedName name="난방용량2">#REF!</definedName>
    <definedName name="난방코일">#REF!</definedName>
    <definedName name="내용4">#REF!</definedName>
    <definedName name="냉각수관경">#REF!</definedName>
    <definedName name="냉각수동력1">#REF!</definedName>
    <definedName name="냉각수동력2">#REF!</definedName>
    <definedName name="냉각수량" localSheetId="4">#REF!</definedName>
    <definedName name="냉각수량" localSheetId="5">#REF!</definedName>
    <definedName name="냉각수량">#REF!</definedName>
    <definedName name="냉각수량1" localSheetId="4">#REF!</definedName>
    <definedName name="냉각수량1" localSheetId="5">#REF!</definedName>
    <definedName name="냉각수량1">#REF!</definedName>
    <definedName name="냉각수량2" localSheetId="4">#REF!</definedName>
    <definedName name="냉각수량2" localSheetId="5">#REF!</definedName>
    <definedName name="냉각수량2">#REF!</definedName>
    <definedName name="냉각수배관길이">#REF!</definedName>
    <definedName name="냉각수압력손실">#REF!</definedName>
    <definedName name="냉각수양정">#REF!</definedName>
    <definedName name="냉각수유량">#REF!</definedName>
    <definedName name="냉각수유량1">#REF!</definedName>
    <definedName name="냉각수펌프">#REF!/(#REF!-1)</definedName>
    <definedName name="냉각순환량1">#REF!</definedName>
    <definedName name="냉각순환비율" localSheetId="4">#REF!</definedName>
    <definedName name="냉각순환비율" localSheetId="5">#REF!</definedName>
    <definedName name="냉각순환비율">#REF!</definedName>
    <definedName name="냉각순환수량" localSheetId="4">#REF!</definedName>
    <definedName name="냉각순환수량" localSheetId="5">#REF!</definedName>
    <definedName name="냉각순환수량">#REF!</definedName>
    <definedName name="냉각용량">#REF!</definedName>
    <definedName name="냉각탑수량">#REF!</definedName>
    <definedName name="냉각탑용량" localSheetId="4">#REF!</definedName>
    <definedName name="냉각탑용량" localSheetId="5">#REF!</definedName>
    <definedName name="냉각탑용량">#REF!</definedName>
    <definedName name="냉각탑용량1">#REF!</definedName>
    <definedName name="냉각톤">#REF!</definedName>
    <definedName name="냉동톤" localSheetId="4">'[15]냉온수유니트'!#REF!</definedName>
    <definedName name="냉동톤" localSheetId="5">'[15]냉온수유니트'!#REF!</definedName>
    <definedName name="냉동톤">'[15]냉온수유니트'!#REF!</definedName>
    <definedName name="냉매펌프">#REF!</definedName>
    <definedName name="냉방능력">#REF!</definedName>
    <definedName name="냉방부하1" localSheetId="4">'[15]냉온수유니트'!#REF!</definedName>
    <definedName name="냉방부하1" localSheetId="5">'[15]냉온수유니트'!#REF!</definedName>
    <definedName name="냉방부하1">'[15]냉온수유니트'!#REF!</definedName>
    <definedName name="냉방부하2" localSheetId="4">'[15]냉온수유니트'!#REF!</definedName>
    <definedName name="냉방부하2" localSheetId="5">'[15]냉온수유니트'!#REF!</definedName>
    <definedName name="냉방부하2">'[15]냉온수유니트'!#REF!</definedName>
    <definedName name="냉방용량1" localSheetId="4">'[15]냉온수유니트'!#REF!</definedName>
    <definedName name="냉방용량1" localSheetId="5">'[15]냉온수유니트'!#REF!</definedName>
    <definedName name="냉방용량1">'[15]냉온수유니트'!#REF!</definedName>
    <definedName name="냉방용량2">#REF!</definedName>
    <definedName name="냉방코일">#REF!</definedName>
    <definedName name="냉수관경">#REF!</definedName>
    <definedName name="냉수동력1">#REF!</definedName>
    <definedName name="냉수동력2">#REF!</definedName>
    <definedName name="냉수배관길이">#REF!</definedName>
    <definedName name="냉수압력손실">#REF!</definedName>
    <definedName name="냉수양정">#REF!</definedName>
    <definedName name="냉수유량">#REF!</definedName>
    <definedName name="냉수유량1">#REF!</definedName>
    <definedName name="냉온수기수량" localSheetId="4">'[15]냉온수유니트'!#REF!</definedName>
    <definedName name="냉온수기수량" localSheetId="5">'[15]냉온수유니트'!#REF!</definedName>
    <definedName name="냉온수기수량">'[15]냉온수유니트'!#REF!</definedName>
    <definedName name="높2이">#REF!</definedName>
    <definedName name="높이1" localSheetId="4">'[11]급수사용량'!#REF!</definedName>
    <definedName name="높이1" localSheetId="5">'[11]급수사용량'!#REF!</definedName>
    <definedName name="높이1">'[11]급수사용량'!#REF!</definedName>
    <definedName name="높이2" localSheetId="4">#REF!</definedName>
    <definedName name="높이2" localSheetId="5">#REF!</definedName>
    <definedName name="높이2">#REF!</definedName>
    <definedName name="다" localSheetId="4">'[12]KSHAHU-6'!#REF!</definedName>
    <definedName name="다" localSheetId="5">'[12]KSHAHU-6'!#REF!</definedName>
    <definedName name="다">'[12]KSHAHU-6'!#REF!</definedName>
    <definedName name="단가">#REF!</definedName>
    <definedName name="단가2003">#REF!</definedName>
    <definedName name="대수1">'[18]저수조'!$D$7</definedName>
    <definedName name="대수2">'[18]저수조'!$D$8</definedName>
    <definedName name="동력" localSheetId="4">#REF!</definedName>
    <definedName name="동력" localSheetId="5">#REF!</definedName>
    <definedName name="동력">#REF!</definedName>
    <definedName name="동력1" localSheetId="0">#REF!</definedName>
    <definedName name="동력1">#REF!</definedName>
    <definedName name="동력2">#REF!</definedName>
    <definedName name="동부건설갑지">'[2]data spec'!$E$38:$E$40</definedName>
    <definedName name="동사율">#REF!</definedName>
    <definedName name="라" localSheetId="4">'[12]KSHAHU-6'!#REF!</definedName>
    <definedName name="라" localSheetId="5">'[12]KSHAHU-6'!#REF!</definedName>
    <definedName name="라">'[12]KSHAHU-6'!#REF!</definedName>
    <definedName name="ㅁ6155">#REF!</definedName>
    <definedName name="마" localSheetId="4">#REF!</definedName>
    <definedName name="마" localSheetId="5">#REF!</definedName>
    <definedName name="마">#REF!</definedName>
    <definedName name="면적">#REF!</definedName>
    <definedName name="면적1" localSheetId="0">#REF!</definedName>
    <definedName name="면적1">#REF!</definedName>
    <definedName name="면적당인원" localSheetId="4">#REF!</definedName>
    <definedName name="면적당인원" localSheetId="5">#REF!</definedName>
    <definedName name="면적당인원">#REF!</definedName>
    <definedName name="면적당인원1">#REF!</definedName>
    <definedName name="모델">OFFSET('[5]단가표'!$C$2,0,0,COUNTA('[5]단가표'!$C$2:$C$64,1))</definedName>
    <definedName name="모델1">OFFSET('[5]단가표'!$J$2,0,0,COUNTA('[5]단가표'!$J$2:$J$64,1))</definedName>
    <definedName name="모델명">OFFSET('[4]단가표'!$C$2,0,0,COUNTA('[4]단가표'!$C:$C)-1,1)</definedName>
    <definedName name="밀도1" localSheetId="0">#REF!</definedName>
    <definedName name="밀도1">#REF!</definedName>
    <definedName name="바" localSheetId="4">#REF!</definedName>
    <definedName name="바" localSheetId="5">#REF!</definedName>
    <definedName name="바">#REF!</definedName>
    <definedName name="발전기냉각수량" localSheetId="4">'[18]저수조'!#REF!</definedName>
    <definedName name="발전기냉각수량" localSheetId="5">'[18]저수조'!#REF!</definedName>
    <definedName name="발전기냉각수량">'[18]저수조'!#REF!</definedName>
    <definedName name="발전기용량" localSheetId="4">'[18]저수조'!#REF!</definedName>
    <definedName name="발전기용량" localSheetId="5">'[18]저수조'!#REF!</definedName>
    <definedName name="발전기용량">'[18]저수조'!#REF!</definedName>
    <definedName name="배관길이" localSheetId="4">#REF!</definedName>
    <definedName name="배관길이" localSheetId="5">#REF!</definedName>
    <definedName name="배관길이">#REF!</definedName>
    <definedName name="배관부하" localSheetId="4">'[15]냉온수유니트'!#REF!</definedName>
    <definedName name="배관부하" localSheetId="5">'[15]냉온수유니트'!#REF!</definedName>
    <definedName name="배관부하">'[15]냉온수유니트'!#REF!</definedName>
    <definedName name="배관부하1" localSheetId="4">#REF!</definedName>
    <definedName name="배관부하1" localSheetId="5">#REF!</definedName>
    <definedName name="배관부하1">#REF!</definedName>
    <definedName name="배관부하2" localSheetId="4">#REF!</definedName>
    <definedName name="배관부하2" localSheetId="5">#REF!</definedName>
    <definedName name="배관부하2">#REF!</definedName>
    <definedName name="배관열손실" localSheetId="4">'[18]급탕순환펌프'!#REF!</definedName>
    <definedName name="배관열손실" localSheetId="5">'[18]급탕순환펌프'!#REF!</definedName>
    <definedName name="배관열손실">'[18]급탕순환펌프'!#REF!</definedName>
    <definedName name="버너송풍기">#REF!</definedName>
    <definedName name="보조난방">'[2]data spec'!$E$25:$E$28</definedName>
    <definedName name="보조코일">'[3]data spec '!$B$25:$C$28</definedName>
    <definedName name="복사계수1" localSheetId="0">#REF!</definedName>
    <definedName name="복사계수1">#REF!</definedName>
    <definedName name="부서명">#REF!</definedName>
    <definedName name="부수">#REF!</definedName>
    <definedName name="부수량">#REF!</definedName>
    <definedName name="부하소계" localSheetId="4">#REF!</definedName>
    <definedName name="부하소계" localSheetId="5">#REF!</definedName>
    <definedName name="부하소계">#REF!</definedName>
    <definedName name="부하FORM">#REF!</definedName>
    <definedName name="분리형규격">#REF!</definedName>
    <definedName name="분풍량1" localSheetId="4">'[11]급,배기팬'!#REF!</definedName>
    <definedName name="분풍량1" localSheetId="5">'[11]급,배기팬'!#REF!</definedName>
    <definedName name="분풍량1">'[11]급,배기팬'!#REF!</definedName>
    <definedName name="분풍량3" localSheetId="4">'[18]급,배기팬'!#REF!</definedName>
    <definedName name="분풍량3" localSheetId="5">'[18]급,배기팬'!#REF!</definedName>
    <definedName name="분풍량3">'[18]급,배기팬'!#REF!</definedName>
    <definedName name="분풍량4" localSheetId="4">'[18]급,배기팬'!#REF!</definedName>
    <definedName name="분풍량4" localSheetId="5">'[18]급,배기팬'!#REF!</definedName>
    <definedName name="분풍량4">'[18]급,배기팬'!#REF!</definedName>
    <definedName name="브라인펌프">#REF!/(#REF!-1)</definedName>
    <definedName name="비열1" localSheetId="0">#REF!</definedName>
    <definedName name="비열1">#REF!</definedName>
    <definedName name="비중량1" localSheetId="0">#REF!</definedName>
    <definedName name="비중량1">#REF!</definedName>
    <definedName name="비체적1" localSheetId="0">#REF!</definedName>
    <definedName name="비체적1">#REF!</definedName>
    <definedName name="산수압손실">#REF!</definedName>
    <definedName name="상당">#REF!</definedName>
    <definedName name="샤수">#REF!</definedName>
    <definedName name="샤수량">#REF!</definedName>
    <definedName name="설비">#REF!</definedName>
    <definedName name="세개수">#REF!</definedName>
    <definedName name="세개수량">#REF!</definedName>
    <definedName name="세공수">#REF!</definedName>
    <definedName name="세공수량">#REF!</definedName>
    <definedName name="세로">'[23]FCU (2)'!$G$1:$J$1</definedName>
    <definedName name="세수">'[18]저수조'!$D$10</definedName>
    <definedName name="소계" localSheetId="4">#REF!</definedName>
    <definedName name="소계" localSheetId="5">#REF!</definedName>
    <definedName name="소계">#REF!</definedName>
    <definedName name="소수">'[18]저수조'!$D$9</definedName>
    <definedName name="소화수량" localSheetId="4">#REF!</definedName>
    <definedName name="소화수량" localSheetId="5">#REF!</definedName>
    <definedName name="소화수량">#REF!</definedName>
    <definedName name="소화수량1">#REF!</definedName>
    <definedName name="속도1" localSheetId="0">#REF!</definedName>
    <definedName name="속도1">#REF!</definedName>
    <definedName name="수수">'[18]저수조'!$D$13</definedName>
    <definedName name="순환1율">#REF!</definedName>
    <definedName name="순환2시간">#REF!</definedName>
    <definedName name="순환2율">#REF!</definedName>
    <definedName name="순환수량" localSheetId="4">#REF!</definedName>
    <definedName name="순환수량" localSheetId="5">#REF!</definedName>
    <definedName name="순환수량">#REF!</definedName>
    <definedName name="순환수량1">#REF!</definedName>
    <definedName name="순환시1간">#REF!</definedName>
    <definedName name="순환시간1" localSheetId="4">#REF!</definedName>
    <definedName name="순환시간1" localSheetId="5">#REF!</definedName>
    <definedName name="순환시간1">#REF!</definedName>
    <definedName name="순환시간2" localSheetId="4">#REF!</definedName>
    <definedName name="순환시간2" localSheetId="5">#REF!</definedName>
    <definedName name="순환시간2">#REF!</definedName>
    <definedName name="순환율" localSheetId="4">'[13]급수설비'!#REF!</definedName>
    <definedName name="순환율" localSheetId="5">'[13]급수설비'!#REF!</definedName>
    <definedName name="순환율">'[13]급수설비'!#REF!</definedName>
    <definedName name="순환율1" localSheetId="4">#REF!</definedName>
    <definedName name="순환율1" localSheetId="5">#REF!</definedName>
    <definedName name="순환율1">#REF!</definedName>
    <definedName name="순환율2" localSheetId="4">#REF!</definedName>
    <definedName name="순환율2" localSheetId="5">#REF!</definedName>
    <definedName name="순환율2">#REF!</definedName>
    <definedName name="스프링클러" localSheetId="4">#REF!</definedName>
    <definedName name="스프링클러" localSheetId="5">#REF!</definedName>
    <definedName name="스프링클러">#REF!</definedName>
    <definedName name="스프링클러1">#REF!</definedName>
    <definedName name="시간1" localSheetId="0">#REF!</definedName>
    <definedName name="시간1">#REF!</definedName>
    <definedName name="시간사용수량1">#REF!</definedName>
    <definedName name="시수량" localSheetId="4">#REF!</definedName>
    <definedName name="시수량" localSheetId="5">#REF!</definedName>
    <definedName name="시수량">#REF!</definedName>
    <definedName name="시수량1">#REF!</definedName>
    <definedName name="시수비율" localSheetId="4">#REF!</definedName>
    <definedName name="시수비율" localSheetId="5">#REF!</definedName>
    <definedName name="시수비율">#REF!</definedName>
    <definedName name="시수비율1">#REF!</definedName>
    <definedName name="시수사용비율" localSheetId="4">#REF!</definedName>
    <definedName name="시수사용비율" localSheetId="5">#REF!</definedName>
    <definedName name="시수사용비율">#REF!</definedName>
    <definedName name="시수사용비율1" localSheetId="4">#REF!</definedName>
    <definedName name="시수사용비율1" localSheetId="5">#REF!</definedName>
    <definedName name="시수사용비율1">#REF!</definedName>
    <definedName name="시수조용량" localSheetId="4">#REF!</definedName>
    <definedName name="시수조용량" localSheetId="5">#REF!</definedName>
    <definedName name="시수조용량">#REF!</definedName>
    <definedName name="ㅇㄹㅇㄹ">#REF!</definedName>
    <definedName name="ㅏㅏ">#REF!</definedName>
    <definedName name="ㅐㅐㅐ" localSheetId="4">#REF!</definedName>
    <definedName name="ㅐㅐㅐ" localSheetId="5">#REF!</definedName>
    <definedName name="ㅐㅐㅐ">#REF!</definedName>
    <definedName name="ㅗ78965" localSheetId="1">#REF!</definedName>
    <definedName name="ㅗ78965" localSheetId="0">#REF!</definedName>
    <definedName name="ㅗ78965">#REF!</definedName>
    <definedName name="ㅗㅗ" localSheetId="4">'[12]KSHAHU-6'!#REF!</definedName>
    <definedName name="ㅗㅗ" localSheetId="5">'[12]KSHAHU-6'!#REF!</definedName>
    <definedName name="ㅗㅗ">'[12]KSHAHU-6'!#REF!</definedName>
    <definedName name="ㅠ448">#REF!</definedName>
    <definedName name="ㅠ9442">#REF!</definedName>
    <definedName name="아">#REF!</definedName>
    <definedName name="안전율1" localSheetId="4">'[15]냉온수유니트'!#REF!</definedName>
    <definedName name="안전율1" localSheetId="5">'[15]냉온수유니트'!#REF!</definedName>
    <definedName name="안전율1">'[15]냉온수유니트'!#REF!</definedName>
    <definedName name="압력1" localSheetId="0">#REF!</definedName>
    <definedName name="압력1">#REF!</definedName>
    <definedName name="압축기">'[8]data spec'!$E$33:$E$36</definedName>
    <definedName name="압축기종류">'[3]data spec '!$E$33:$E$36</definedName>
    <definedName name="압축기형식">#REF!</definedName>
    <definedName name="양1" localSheetId="4">'[18]급탕순환펌프'!#REF!</definedName>
    <definedName name="양1" localSheetId="5">'[18]급탕순환펌프'!#REF!</definedName>
    <definedName name="양1">'[18]급탕순환펌프'!#REF!</definedName>
    <definedName name="양정" localSheetId="4">#REF!</definedName>
    <definedName name="양정" localSheetId="5">#REF!</definedName>
    <definedName name="양정">#REF!</definedName>
    <definedName name="양정1">#REF!</definedName>
    <definedName name="양정2" localSheetId="4">#REF!</definedName>
    <definedName name="양정2" localSheetId="5">#REF!</definedName>
    <definedName name="양정2">#REF!</definedName>
    <definedName name="양정안전율" localSheetId="4">#REF!</definedName>
    <definedName name="양정안전율" localSheetId="5">#REF!</definedName>
    <definedName name="양정안전율">#REF!</definedName>
    <definedName name="엔탈피1" localSheetId="0">#REF!</definedName>
    <definedName name="엔탈피1">#REF!</definedName>
    <definedName name="엔트로피1" localSheetId="0">#REF!</definedName>
    <definedName name="엔트로피1">#REF!</definedName>
    <definedName name="연도1">#REF!</definedName>
    <definedName name="연도2">#REF!</definedName>
    <definedName name="연면적" localSheetId="4">#REF!</definedName>
    <definedName name="연면적" localSheetId="5">#REF!</definedName>
    <definedName name="연면적">#REF!</definedName>
    <definedName name="연면적1">#REF!</definedName>
    <definedName name="열용량1" localSheetId="0">#REF!</definedName>
    <definedName name="열용량1">#REF!</definedName>
    <definedName name="열용량2" localSheetId="0">#REF!</definedName>
    <definedName name="열용량2">#REF!</definedName>
    <definedName name="열유속1" localSheetId="0">#REF!</definedName>
    <definedName name="열유속1">#REF!</definedName>
    <definedName name="열전달계수1" localSheetId="0">#REF!</definedName>
    <definedName name="열전달계수1">#REF!</definedName>
    <definedName name="열전도계수1" localSheetId="0">#REF!</definedName>
    <definedName name="열전도계수1">#REF!</definedName>
    <definedName name="예열부하" localSheetId="4">'[15]냉온수유니트'!#REF!</definedName>
    <definedName name="예열부하" localSheetId="5">'[15]냉온수유니트'!#REF!</definedName>
    <definedName name="예열부하">'[15]냉온수유니트'!#REF!</definedName>
    <definedName name="예열부하1" localSheetId="4">#REF!</definedName>
    <definedName name="예열부하1" localSheetId="5">#REF!</definedName>
    <definedName name="예열부하1">#REF!</definedName>
    <definedName name="예열부하2" localSheetId="4">#REF!</definedName>
    <definedName name="예열부하2" localSheetId="5">#REF!</definedName>
    <definedName name="예열부하2">#REF!</definedName>
    <definedName name="옥내가동시간" localSheetId="4">#REF!</definedName>
    <definedName name="옥내가동시간" localSheetId="5">#REF!</definedName>
    <definedName name="옥내가동시간">#REF!</definedName>
    <definedName name="옥내가동시간1">#REF!</definedName>
    <definedName name="옥내소화전" localSheetId="4">#REF!</definedName>
    <definedName name="옥내소화전" localSheetId="5">#REF!</definedName>
    <definedName name="옥내소화전">#REF!</definedName>
    <definedName name="옥내소화전1">#REF!</definedName>
    <definedName name="옥내수량" localSheetId="4">#REF!</definedName>
    <definedName name="옥내수량" localSheetId="5">#REF!</definedName>
    <definedName name="옥내수량">#REF!</definedName>
    <definedName name="옥내수량1">#REF!</definedName>
    <definedName name="옥내총수량" localSheetId="4">#REF!</definedName>
    <definedName name="옥내총수량" localSheetId="5">#REF!</definedName>
    <definedName name="옥내총수량">#REF!</definedName>
    <definedName name="옥내총수량1">#REF!</definedName>
    <definedName name="옥외가동시간" localSheetId="4">'[18]저수조'!#REF!</definedName>
    <definedName name="옥외가동시간" localSheetId="5">'[18]저수조'!#REF!</definedName>
    <definedName name="옥외가동시간">'[18]저수조'!#REF!</definedName>
    <definedName name="옥외소화전" localSheetId="4">'[18]저수조'!#REF!</definedName>
    <definedName name="옥외소화전" localSheetId="5">'[18]저수조'!#REF!</definedName>
    <definedName name="옥외소화전">'[18]저수조'!#REF!</definedName>
    <definedName name="옥외수량" localSheetId="4">'[18]저수조'!#REF!</definedName>
    <definedName name="옥외수량" localSheetId="5">'[18]저수조'!#REF!</definedName>
    <definedName name="옥외수량">'[18]저수조'!#REF!</definedName>
    <definedName name="옥외총수량">#REF!</definedName>
    <definedName name="온도" localSheetId="4">'[1]Xunit (단위환산)'!#REF!</definedName>
    <definedName name="온도" localSheetId="5">'[1]Xunit (단위환산)'!#REF!</definedName>
    <definedName name="온도" localSheetId="0">'[1]Xunit (단위환산)'!#REF!</definedName>
    <definedName name="온도">'[1]Xunit (단위환산)'!#REF!</definedName>
    <definedName name="온도1" localSheetId="0">#REF!</definedName>
    <definedName name="온도1">#REF!</definedName>
    <definedName name="온도차">#REF!</definedName>
    <definedName name="온수관경">#REF!</definedName>
    <definedName name="온수압력손실">#REF!</definedName>
    <definedName name="온수유량">#REF!</definedName>
    <definedName name="욕수">'[18]저수조'!$D$12</definedName>
    <definedName name="용도" localSheetId="4">#REF!</definedName>
    <definedName name="용도" localSheetId="5">#REF!</definedName>
    <definedName name="용도">#REF!</definedName>
    <definedName name="용도1">#REF!</definedName>
    <definedName name="용량">#REF!</definedName>
    <definedName name="용액펌프">#REF!</definedName>
    <definedName name="위생수량" localSheetId="4">#REF!</definedName>
    <definedName name="위생수량" localSheetId="5">#REF!</definedName>
    <definedName name="위생수량">#REF!</definedName>
    <definedName name="위생수량1">#REF!</definedName>
    <definedName name="유량" localSheetId="4">#REF!</definedName>
    <definedName name="유량" localSheetId="5">#REF!</definedName>
    <definedName name="유량">#REF!</definedName>
    <definedName name="유량1">#REF!</definedName>
    <definedName name="유량2">#REF!</definedName>
    <definedName name="유량안전율" localSheetId="4">#REF!</definedName>
    <definedName name="유량안전율" localSheetId="5">#REF!</definedName>
    <definedName name="유량안전율">#REF!</definedName>
    <definedName name="유효면적비" localSheetId="4">#REF!</definedName>
    <definedName name="유효면적비" localSheetId="5">#REF!</definedName>
    <definedName name="유효면적비">#REF!</definedName>
    <definedName name="유효면적비1">#REF!</definedName>
    <definedName name="유효면적비2">#REF!</definedName>
    <definedName name="유효면적비율" localSheetId="4">#REF!</definedName>
    <definedName name="유효면적비율" localSheetId="5">#REF!</definedName>
    <definedName name="유효면적비율">#REF!</definedName>
    <definedName name="유효면적비율1">#REF!</definedName>
    <definedName name="이ㅏㄹ이ㅓㅣㅓㅇ">#REF!</definedName>
    <definedName name="인급탕량">#REF!</definedName>
    <definedName name="인당1일수량" localSheetId="4">#REF!</definedName>
    <definedName name="인당1일수량" localSheetId="5">#REF!</definedName>
    <definedName name="인당1일수량">#REF!</definedName>
    <definedName name="인당1일수량1">#REF!</definedName>
    <definedName name="인당외기량">#REF!</definedName>
    <definedName name="인원">#REF!</definedName>
    <definedName name="인원1일수량" localSheetId="4">#REF!</definedName>
    <definedName name="인원1일수량" localSheetId="5">#REF!</definedName>
    <definedName name="인원1일수량">#REF!</definedName>
    <definedName name="인원1일수량1">#REF!</definedName>
    <definedName name="인원1일수량계" localSheetId="4">'[13]급수설비'!#REF!</definedName>
    <definedName name="인원1일수량계" localSheetId="5">'[13]급수설비'!#REF!</definedName>
    <definedName name="인원1일수량계">'[13]급수설비'!#REF!</definedName>
    <definedName name="인원저탕량">#REF!</definedName>
    <definedName name="일1" localSheetId="0">#REF!</definedName>
    <definedName name="일1">#REF!</definedName>
    <definedName name="일사용시간" localSheetId="4">#REF!</definedName>
    <definedName name="일사용시간" localSheetId="5">#REF!</definedName>
    <definedName name="일사용시간">#REF!</definedName>
    <definedName name="일사용시간1">#REF!</definedName>
    <definedName name="일순환수량" localSheetId="4">#REF!</definedName>
    <definedName name="일순환수량" localSheetId="5">#REF!</definedName>
    <definedName name="일순환수량">#REF!</definedName>
    <definedName name="일순환수량1">#REF!</definedName>
    <definedName name="입구온도">#REF!</definedName>
    <definedName name="자기1" localSheetId="0">#REF!</definedName>
    <definedName name="자기1">#REF!</definedName>
    <definedName name="재실인원">#REF!</definedName>
    <definedName name="재여량">#REF!</definedName>
    <definedName name="재열">#REF!</definedName>
    <definedName name="재질" localSheetId="4">#REF!</definedName>
    <definedName name="재질" localSheetId="5">#REF!</definedName>
    <definedName name="재질">#REF!</definedName>
    <definedName name="재질1">#REF!</definedName>
    <definedName name="저계수">#REF!</definedName>
    <definedName name="저수량" localSheetId="4">#REF!</definedName>
    <definedName name="저수량" localSheetId="5">#REF!</definedName>
    <definedName name="저수량">#REF!</definedName>
    <definedName name="저수량1">#REF!</definedName>
    <definedName name="저탕량">#REF!</definedName>
    <definedName name="저탕량2" localSheetId="4">'[18]급탕설비'!#REF!</definedName>
    <definedName name="저탕량2" localSheetId="5">'[18]급탕설비'!#REF!</definedName>
    <definedName name="저탕량2">'[18]급탕설비'!#REF!</definedName>
    <definedName name="저탕비율1">#REF!</definedName>
    <definedName name="저탕비율2">#REF!</definedName>
    <definedName name="적용여부">#REF!</definedName>
    <definedName name="전류1" localSheetId="0">#REF!</definedName>
    <definedName name="전류1">#REF!</definedName>
    <definedName name="전하량1" localSheetId="0">#REF!</definedName>
    <definedName name="전하량1">#REF!</definedName>
    <definedName name="점도D1" localSheetId="0">#REF!</definedName>
    <definedName name="점도D1">#REF!</definedName>
    <definedName name="점도K1" localSheetId="0">#REF!</definedName>
    <definedName name="점도K1">#REF!</definedName>
    <definedName name="정수량" localSheetId="4">#REF!</definedName>
    <definedName name="정수량" localSheetId="5">#REF!</definedName>
    <definedName name="정수량">#REF!</definedName>
    <definedName name="정수량1">#REF!</definedName>
    <definedName name="정수비율" localSheetId="4">#REF!</definedName>
    <definedName name="정수비율" localSheetId="5">#REF!</definedName>
    <definedName name="정수비율">#REF!</definedName>
    <definedName name="정수비율1">#REF!</definedName>
    <definedName name="정수사용비율" localSheetId="4">#REF!</definedName>
    <definedName name="정수사용비율" localSheetId="5">#REF!</definedName>
    <definedName name="정수사용비율">#REF!</definedName>
    <definedName name="정수사용비율1" localSheetId="4">#REF!</definedName>
    <definedName name="정수사용비율1" localSheetId="5">#REF!</definedName>
    <definedName name="정수사용비율1">#REF!</definedName>
    <definedName name="정수조용량" localSheetId="4">#REF!</definedName>
    <definedName name="정수조용량" localSheetId="5">#REF!</definedName>
    <definedName name="정수조용량">#REF!</definedName>
    <definedName name="정압" localSheetId="4">#REF!</definedName>
    <definedName name="정압" localSheetId="5">#REF!</definedName>
    <definedName name="정압">#REF!</definedName>
    <definedName name="정압1">#REF!</definedName>
    <definedName name="정압2">#REF!</definedName>
    <definedName name="정압3">#REF!</definedName>
    <definedName name="정압4" localSheetId="4">'[18]급,배기팬'!#REF!</definedName>
    <definedName name="정압4" localSheetId="5">'[18]급,배기팬'!#REF!</definedName>
    <definedName name="정압4">'[18]급,배기팬'!#REF!</definedName>
    <definedName name="정압5" localSheetId="4">'[18]급,배기팬'!#REF!</definedName>
    <definedName name="정압5" localSheetId="5">'[18]급,배기팬'!#REF!</definedName>
    <definedName name="정압5">'[18]급,배기팬'!#REF!</definedName>
    <definedName name="조명부하">#REF!</definedName>
    <definedName name="종류">#REF!</definedName>
    <definedName name="주파수1" localSheetId="0">#REF!</definedName>
    <definedName name="주파수1">#REF!</definedName>
    <definedName name="증발온도">#REF!</definedName>
    <definedName name="지역">#REF!</definedName>
    <definedName name="지역명">#REF!</definedName>
    <definedName name="직원">#REF!</definedName>
    <definedName name="직원명">#REF!</definedName>
    <definedName name="진공펌프">#REF!</definedName>
    <definedName name="질량1" localSheetId="0">#REF!</definedName>
    <definedName name="질량1">#REF!</definedName>
    <definedName name="질량모멘텀1" localSheetId="0">#REF!</definedName>
    <definedName name="질량모멘텀1">#REF!</definedName>
    <definedName name="질량유량1" localSheetId="0">#REF!</definedName>
    <definedName name="질량유량1">#REF!</definedName>
    <definedName name="질량유속1" localSheetId="0">#REF!</definedName>
    <definedName name="질량유속1">#REF!</definedName>
    <definedName name="짜장면" localSheetId="4">'[25]냉온수유니트'!#REF!</definedName>
    <definedName name="짜장면" localSheetId="5">'[25]냉온수유니트'!#REF!</definedName>
    <definedName name="짜장면">'[25]냉온수유니트'!#REF!</definedName>
    <definedName name="ㅊ338">#REF!</definedName>
    <definedName name="청수">#REF!</definedName>
    <definedName name="청수량">#REF!</definedName>
    <definedName name="체적1" localSheetId="0">#REF!</definedName>
    <definedName name="체적1">#REF!</definedName>
    <definedName name="체적유량1" localSheetId="0">#REF!</definedName>
    <definedName name="체적유량1">#REF!</definedName>
    <definedName name="총1수량">#REF!</definedName>
    <definedName name="총수" localSheetId="4">'[13]급수설비'!#REF!</definedName>
    <definedName name="총수" localSheetId="5">'[13]급수설비'!#REF!</definedName>
    <definedName name="총수">'[13]급수설비'!#REF!</definedName>
    <definedName name="총수3" localSheetId="4">'[13]급수설비'!#REF!</definedName>
    <definedName name="총수3" localSheetId="5">'[13]급수설비'!#REF!</definedName>
    <definedName name="총수3">'[13]급수설비'!#REF!</definedName>
    <definedName name="총수량1" localSheetId="4">#REF!</definedName>
    <definedName name="총수량1" localSheetId="5">#REF!</definedName>
    <definedName name="총수량1">#REF!</definedName>
    <definedName name="총수량2" localSheetId="4">'[11]급수사용량'!#REF!</definedName>
    <definedName name="총수량2" localSheetId="5">'[11]급수사용량'!#REF!</definedName>
    <definedName name="총수량2">'[11]급수사용량'!#REF!</definedName>
    <definedName name="총수량3" localSheetId="4">'[13]급수설비'!#REF!</definedName>
    <definedName name="총수량3" localSheetId="5">'[13]급수설비'!#REF!</definedName>
    <definedName name="총수량3">'[13]급수설비'!#REF!</definedName>
    <definedName name="총순환수량" localSheetId="4">#REF!</definedName>
    <definedName name="총순환수량" localSheetId="5">#REF!</definedName>
    <definedName name="총순환수량">#REF!</definedName>
    <definedName name="총순환수량1">#REF!</definedName>
    <definedName name="최대용량">MAX(#REF!/#REF!,#REF!/#REF!,#REF!/(#REF!-1),#REF!/(#REF!-1))</definedName>
    <definedName name="출구온도">#REF!</definedName>
    <definedName name="탕수">#REF!</definedName>
    <definedName name="탕수량">#REF!</definedName>
    <definedName name="토크1" localSheetId="0">#REF!</definedName>
    <definedName name="토크1">#REF!</definedName>
    <definedName name="펌프형식" localSheetId="4">#REF!</definedName>
    <definedName name="펌프형식" localSheetId="5">#REF!</definedName>
    <definedName name="펌프형식">#REF!</definedName>
    <definedName name="표면장력1" localSheetId="0">#REF!</definedName>
    <definedName name="표면장력1">#REF!</definedName>
    <definedName name="표준수량">#REF!</definedName>
    <definedName name="필터종류">#REF!</definedName>
    <definedName name="항목1">#REF!</definedName>
    <definedName name="형식">#REF!</definedName>
    <definedName name="환기장비" localSheetId="4">#REF!</definedName>
    <definedName name="환기장비" localSheetId="5">#REF!</definedName>
    <definedName name="환기장비">#REF!</definedName>
    <definedName name="환기횟수1" localSheetId="4">'[18]화장실배기팬'!#REF!</definedName>
    <definedName name="환기횟수1" localSheetId="5">'[18]화장실배기팬'!#REF!</definedName>
    <definedName name="환기횟수1">'[18]화장실배기팬'!#REF!</definedName>
    <definedName name="환탕관길이" localSheetId="4">'[18]급탕순환펌프'!#REF!</definedName>
    <definedName name="환탕관길이" localSheetId="5">'[18]급탕순환펌프'!#REF!</definedName>
    <definedName name="환탕관길이">'[18]급탕순환펌프'!#REF!</definedName>
    <definedName name="환탕온도">#REF!</definedName>
    <definedName name="효율" localSheetId="4">#REF!</definedName>
    <definedName name="효율" localSheetId="5">#REF!</definedName>
    <definedName name="효율">#REF!</definedName>
    <definedName name="힘1" localSheetId="0">#REF!</definedName>
    <definedName name="힘1">#REF!</definedName>
    <definedName name="A1C1" localSheetId="4" hidden="1">#REF!</definedName>
    <definedName name="A1C1" localSheetId="5" hidden="1">#REF!</definedName>
    <definedName name="A1C1" localSheetId="0" hidden="1">#REF!</definedName>
    <definedName name="A1C1" hidden="1">#REF!</definedName>
    <definedName name="AccessDatabase" hidden="1">"E:\WORK\VISUAL\MIRAE\LOADSYS\LoadDB.mdb"</definedName>
    <definedName name="as" localSheetId="4">#REF!</definedName>
    <definedName name="as" localSheetId="5">#REF!</definedName>
    <definedName name="as">#REF!</definedName>
    <definedName name="cad">#REF!</definedName>
    <definedName name="caia">#REF!</definedName>
    <definedName name="cait">#REF!</definedName>
    <definedName name="CAIT1" localSheetId="4">'[12]KSHAHU-6'!#REF!</definedName>
    <definedName name="CAIT1" localSheetId="5">'[12]KSHAHU-6'!#REF!</definedName>
    <definedName name="CAIT1">'[12]KSHAHU-6'!#REF!</definedName>
    <definedName name="cait2" localSheetId="4">#REF!</definedName>
    <definedName name="cait2" localSheetId="5">#REF!</definedName>
    <definedName name="cait2">#REF!</definedName>
    <definedName name="cait7">#REF!</definedName>
    <definedName name="caot">#REF!</definedName>
    <definedName name="caot1" localSheetId="4">'[12]KSHAHU-6'!#REF!</definedName>
    <definedName name="caot1" localSheetId="5">'[12]KSHAHU-6'!#REF!</definedName>
    <definedName name="caot1">'[12]KSHAHU-6'!#REF!</definedName>
    <definedName name="caot2" localSheetId="4">#REF!</definedName>
    <definedName name="caot2" localSheetId="5">#REF!</definedName>
    <definedName name="caot2">#REF!</definedName>
    <definedName name="caot7">#REF!</definedName>
    <definedName name="ccp">'[16]OHU'!$J$25</definedName>
    <definedName name="cdg">#REF!</definedName>
    <definedName name="ci">#REF!</definedName>
    <definedName name="cil">#REF!</definedName>
    <definedName name="clpm">#REF!</definedName>
    <definedName name="clpm1" localSheetId="4">'[12]KSHAHU-6'!#REF!</definedName>
    <definedName name="clpm1" localSheetId="5">'[12]KSHAHU-6'!#REF!</definedName>
    <definedName name="clpm1">'[12]KSHAHU-6'!#REF!</definedName>
    <definedName name="clpm2" localSheetId="4">#REF!</definedName>
    <definedName name="clpm2" localSheetId="5">#REF!</definedName>
    <definedName name="clpm2">#REF!</definedName>
    <definedName name="clpm7">#REF!</definedName>
    <definedName name="CMM">#REF!</definedName>
    <definedName name="colt">#REF!</definedName>
    <definedName name="cp">#REF!</definedName>
    <definedName name="cpa" localSheetId="4">#REF!</definedName>
    <definedName name="cpa" localSheetId="5">#REF!</definedName>
    <definedName name="cpa">#REF!</definedName>
    <definedName name="crow">#REF!</definedName>
    <definedName name="crow1" localSheetId="4">#REF!</definedName>
    <definedName name="crow1" localSheetId="5">#REF!</definedName>
    <definedName name="crow1">#REF!</definedName>
    <definedName name="crow2" localSheetId="4">#REF!</definedName>
    <definedName name="crow2" localSheetId="5">#REF!</definedName>
    <definedName name="crow2">#REF!</definedName>
    <definedName name="crowa">#REF!</definedName>
    <definedName name="d">'[8]data spec'!$E$41:$E$42</definedName>
    <definedName name="da">'[8]data spec'!$I$38:$I$39</definedName>
    <definedName name="dd" localSheetId="4">#REF!</definedName>
    <definedName name="dd" localSheetId="5">#REF!</definedName>
    <definedName name="dd">#REF!</definedName>
    <definedName name="dic">#REF!</definedName>
    <definedName name="ds" localSheetId="4">#REF!</definedName>
    <definedName name="ds" localSheetId="5">#REF!</definedName>
    <definedName name="ds">#REF!</definedName>
    <definedName name="dt" localSheetId="4">#REF!</definedName>
    <definedName name="dt" localSheetId="5">#REF!</definedName>
    <definedName name="dt">#REF!</definedName>
    <definedName name="dtc1">#REF!</definedName>
    <definedName name="DTC2" localSheetId="4">'[12]KSHAHU-6'!#REF!</definedName>
    <definedName name="DTC2" localSheetId="5">'[12]KSHAHU-6'!#REF!</definedName>
    <definedName name="DTC2">'[12]KSHAHU-6'!#REF!</definedName>
    <definedName name="dtc3" localSheetId="4">#REF!</definedName>
    <definedName name="dtc3" localSheetId="5">#REF!</definedName>
    <definedName name="dtc3">#REF!</definedName>
    <definedName name="dtc7">#REF!</definedName>
    <definedName name="dth1" localSheetId="4">'[18]AHU-1'!#REF!</definedName>
    <definedName name="dth1" localSheetId="5">'[18]AHU-1'!#REF!</definedName>
    <definedName name="dth1">'[18]AHU-1'!#REF!</definedName>
    <definedName name="dth2" localSheetId="4">#REF!</definedName>
    <definedName name="dth2" localSheetId="5">#REF!</definedName>
    <definedName name="dth2">#REF!</definedName>
    <definedName name="dth3">#REF!</definedName>
    <definedName name="dtha">#REF!</definedName>
    <definedName name="dtit">#REF!</definedName>
    <definedName name="duct">#REF!</definedName>
    <definedName name="duct1" localSheetId="4">#REF!</definedName>
    <definedName name="duct1" localSheetId="5">#REF!</definedName>
    <definedName name="duct1">#REF!</definedName>
    <definedName name="duct2" localSheetId="4">'[12]KSHAHU-6'!#REF!</definedName>
    <definedName name="duct2" localSheetId="5">'[12]KSHAHU-6'!#REF!</definedName>
    <definedName name="duct2">'[12]KSHAHU-6'!#REF!</definedName>
    <definedName name="ducta">#REF!</definedName>
    <definedName name="e">#REF!</definedName>
    <definedName name="EA">#REF!</definedName>
    <definedName name="EAI">#REF!</definedName>
    <definedName name="EAI1">#REF!</definedName>
    <definedName name="ee">#REF!</definedName>
    <definedName name="EHDFUR1">#REF!</definedName>
    <definedName name="EJUVIEV" localSheetId="4">'[19]급탕순환펌프'!#REF!</definedName>
    <definedName name="EJUVIEV" localSheetId="5">'[19]급탕순환펌프'!#REF!</definedName>
    <definedName name="EJUVIEV">'[19]급탕순환펌프'!#REF!</definedName>
    <definedName name="er" localSheetId="4">#REF!</definedName>
    <definedName name="er" localSheetId="5">#REF!</definedName>
    <definedName name="er">#REF!</definedName>
    <definedName name="f">#REF!</definedName>
    <definedName name="FC_1">'[18]FCU (2)'!$G$1:$J$1</definedName>
    <definedName name="FC_2">'[18]FCU (2)'!$G$2:$J$2</definedName>
    <definedName name="FC_3">'[18]FCU (2)'!$G$3:$J$3</definedName>
    <definedName name="FC_4">'[18]FCU (2)'!$G$4:$J$4</definedName>
    <definedName name="fin보정계수">#REF!</definedName>
    <definedName name="FU">#REF!</definedName>
    <definedName name="gp" localSheetId="4">#REF!</definedName>
    <definedName name="gp" localSheetId="5">#REF!</definedName>
    <definedName name="gp">#REF!</definedName>
    <definedName name="H">'[6]DATA(BAC)'!$1:$3264</definedName>
    <definedName name="haid" localSheetId="4">#REF!</definedName>
    <definedName name="haid" localSheetId="5">#REF!</definedName>
    <definedName name="haid">#REF!</definedName>
    <definedName name="hait">#REF!</definedName>
    <definedName name="hait1" localSheetId="4">'[12]KSHAHU-6'!#REF!</definedName>
    <definedName name="hait1" localSheetId="5">'[12]KSHAHU-6'!#REF!</definedName>
    <definedName name="hait1">'[12]KSHAHU-6'!#REF!</definedName>
    <definedName name="hait2" localSheetId="4">#REF!</definedName>
    <definedName name="hait2" localSheetId="5">#REF!</definedName>
    <definedName name="hait2">#REF!</definedName>
    <definedName name="haita">#REF!</definedName>
    <definedName name="haot">#REF!</definedName>
    <definedName name="haot1" localSheetId="4">'[12]KSHAHU-6'!#REF!</definedName>
    <definedName name="haot1" localSheetId="5">'[12]KSHAHU-6'!#REF!</definedName>
    <definedName name="haot1">'[12]KSHAHU-6'!#REF!</definedName>
    <definedName name="haot2" localSheetId="4">#REF!</definedName>
    <definedName name="haot2" localSheetId="5">#REF!</definedName>
    <definedName name="haot2">#REF!</definedName>
    <definedName name="haota">#REF!</definedName>
    <definedName name="hapt" localSheetId="4">#REF!</definedName>
    <definedName name="hapt" localSheetId="5">#REF!</definedName>
    <definedName name="hapt">#REF!</definedName>
    <definedName name="hc">'[26]OHU'!$J$48</definedName>
    <definedName name="hipm">#REF!</definedName>
    <definedName name="hipm2" localSheetId="4">#REF!</definedName>
    <definedName name="hipm2" localSheetId="5">#REF!</definedName>
    <definedName name="hipm2">#REF!</definedName>
    <definedName name="HL">#REF!</definedName>
    <definedName name="hlpm" localSheetId="4">#REF!</definedName>
    <definedName name="hlpm" localSheetId="5">#REF!</definedName>
    <definedName name="hlpm">#REF!</definedName>
    <definedName name="hlpm1" localSheetId="4">#REF!</definedName>
    <definedName name="hlpm1" localSheetId="5">#REF!</definedName>
    <definedName name="hlpm1">#REF!</definedName>
    <definedName name="hlpma">#REF!</definedName>
    <definedName name="HP" localSheetId="4">'[18]순환펌프'!#REF!</definedName>
    <definedName name="HP" localSheetId="5">'[18]순환펌프'!#REF!</definedName>
    <definedName name="HP">'[18]순환펌프'!#REF!</definedName>
    <definedName name="hpp" localSheetId="4">#REF!</definedName>
    <definedName name="hpp" localSheetId="5">#REF!</definedName>
    <definedName name="hpp">#REF!</definedName>
    <definedName name="hpp1">#REF!</definedName>
    <definedName name="hpp14">#REF!</definedName>
    <definedName name="hpp2">#REF!</definedName>
    <definedName name="hpp3" localSheetId="4">'[12]KSHAHU-6'!#REF!</definedName>
    <definedName name="hpp3" localSheetId="5">'[12]KSHAHU-6'!#REF!</definedName>
    <definedName name="hpp3">'[12]KSHAHU-6'!#REF!</definedName>
    <definedName name="HPP4" localSheetId="4">'[17]AH-1 '!#REF!</definedName>
    <definedName name="HPP4" localSheetId="5">'[17]AH-1 '!#REF!</definedName>
    <definedName name="HPP4">'[17]AH-1 '!#REF!</definedName>
    <definedName name="hpp5">#REF!</definedName>
    <definedName name="hppa">#REF!</definedName>
    <definedName name="hppa2">#REF!</definedName>
    <definedName name="HVAC1" localSheetId="0">#REF!</definedName>
    <definedName name="HVAC1">#REF!</definedName>
    <definedName name="j">OFFSET('[9]단가표'!$C$2,0,0,COUNTA('[9]단가표'!$C:$C)-1,1)</definedName>
    <definedName name="kc2">#REF!</definedName>
    <definedName name="KG" localSheetId="4">'[27]AHU-1'!#REF!</definedName>
    <definedName name="KG" localSheetId="5">'[27]AHU-1'!#REF!</definedName>
    <definedName name="KG">'[27]AHU-1'!#REF!</definedName>
    <definedName name="kg1" localSheetId="4">#REF!</definedName>
    <definedName name="kg1" localSheetId="5">#REF!</definedName>
    <definedName name="kg1">#REF!</definedName>
    <definedName name="kg2">#REF!</definedName>
    <definedName name="KLJG" localSheetId="4">'[20]저수조'!#REF!</definedName>
    <definedName name="KLJG" localSheetId="5">'[20]저수조'!#REF!</definedName>
    <definedName name="KLJG">'[20]저수조'!#REF!</definedName>
    <definedName name="LPM1" localSheetId="4">'[18]순환펌프'!#REF!</definedName>
    <definedName name="LPM1" localSheetId="5">'[18]순환펌프'!#REF!</definedName>
    <definedName name="LPM1">'[18]순환펌프'!#REF!</definedName>
    <definedName name="LPM2" localSheetId="4">'[18]순환펌프'!#REF!</definedName>
    <definedName name="LPM2" localSheetId="5">'[18]순환펌프'!#REF!</definedName>
    <definedName name="LPM2">'[18]순환펌프'!#REF!</definedName>
    <definedName name="maa" localSheetId="4">#REF!</definedName>
    <definedName name="maa" localSheetId="5">#REF!</definedName>
    <definedName name="maa">#REF!</definedName>
    <definedName name="mm">#REF!</definedName>
    <definedName name="mmap7">#REF!</definedName>
    <definedName name="MMAQ">#REF!</definedName>
    <definedName name="MMAQ1">#REF!</definedName>
    <definedName name="mmaq2">#REF!</definedName>
    <definedName name="MMAQ3">#REF!</definedName>
    <definedName name="MMAQ4">#REF!</definedName>
    <definedName name="MMAQ5">#REF!</definedName>
    <definedName name="mmaqa">#REF!</definedName>
    <definedName name="mmqp" localSheetId="4">#REF!</definedName>
    <definedName name="mmqp" localSheetId="5">#REF!</definedName>
    <definedName name="mmqp">#REF!</definedName>
    <definedName name="msaa">#REF!</definedName>
    <definedName name="msec">#REF!</definedName>
    <definedName name="msec1" localSheetId="4">'[12]KSHAHU-6'!#REF!</definedName>
    <definedName name="msec1" localSheetId="5">'[12]KSHAHU-6'!#REF!</definedName>
    <definedName name="msec1">'[12]KSHAHU-6'!#REF!</definedName>
    <definedName name="msec2" localSheetId="4">#REF!</definedName>
    <definedName name="msec2" localSheetId="5">#REF!</definedName>
    <definedName name="msec2">#REF!</definedName>
    <definedName name="mseca">#REF!</definedName>
    <definedName name="OA1">#REF!</definedName>
    <definedName name="OA2">#REF!</definedName>
    <definedName name="OA3" localSheetId="4">'[12]KSHAHU-6'!#REF!</definedName>
    <definedName name="OA3" localSheetId="5">'[12]KSHAHU-6'!#REF!</definedName>
    <definedName name="OA3">'[12]KSHAHU-6'!#REF!</definedName>
    <definedName name="oa4">#REF!</definedName>
    <definedName name="oa7">#REF!</definedName>
    <definedName name="oa8">#REF!</definedName>
    <definedName name="PA">#REF!</definedName>
    <definedName name="phc">'[26]OHU'!$J$36</definedName>
    <definedName name="pipe보정계수">#REF!</definedName>
    <definedName name="_xlnm.Print_Area" localSheetId="1">'경제성 표지'!$A$1:$M$29</definedName>
    <definedName name="RA">#REF!</definedName>
    <definedName name="RA1">#REF!</definedName>
    <definedName name="ra10" localSheetId="4">#REF!</definedName>
    <definedName name="ra10" localSheetId="5">#REF!</definedName>
    <definedName name="ra10">#REF!</definedName>
    <definedName name="RA2">#REF!</definedName>
    <definedName name="ra3">#REF!</definedName>
    <definedName name="RA4" localSheetId="4">'[14]AHU-2'!#REF!</definedName>
    <definedName name="RA4" localSheetId="5">'[14]AHU-2'!#REF!</definedName>
    <definedName name="RA4">'[14]AHU-2'!#REF!</definedName>
    <definedName name="ra5">#REF!</definedName>
    <definedName name="ra7">#REF!</definedName>
    <definedName name="ra8">#REF!</definedName>
    <definedName name="ra9">#REF!</definedName>
    <definedName name="ree">#REF!</definedName>
    <definedName name="rep" localSheetId="4">#REF!</definedName>
    <definedName name="rep" localSheetId="5">#REF!</definedName>
    <definedName name="rep">#REF!</definedName>
    <definedName name="rh">#REF!</definedName>
    <definedName name="rh1" localSheetId="4">#REF!</definedName>
    <definedName name="rh1" localSheetId="5">#REF!</definedName>
    <definedName name="rh1">#REF!</definedName>
    <definedName name="rh2" localSheetId="4">#REF!</definedName>
    <definedName name="rh2" localSheetId="5">#REF!</definedName>
    <definedName name="rh2">#REF!</definedName>
    <definedName name="rha">#REF!</definedName>
    <definedName name="rhs">#REF!</definedName>
    <definedName name="RL" localSheetId="4">#REF!</definedName>
    <definedName name="RL" localSheetId="5">#REF!</definedName>
    <definedName name="RL">#REF!</definedName>
    <definedName name="rlh">#REF!</definedName>
    <definedName name="RLH1" localSheetId="4">#REF!</definedName>
    <definedName name="RLH1" localSheetId="5">#REF!</definedName>
    <definedName name="RLH1">#REF!</definedName>
    <definedName name="rlh2" localSheetId="4">#REF!</definedName>
    <definedName name="rlh2" localSheetId="5">#REF!</definedName>
    <definedName name="rlh2">#REF!</definedName>
    <definedName name="rlh7">#REF!</definedName>
    <definedName name="RQDSF">#REF!</definedName>
    <definedName name="rsa">#REF!</definedName>
    <definedName name="rsh">#REF!</definedName>
    <definedName name="RSH1" localSheetId="4">#REF!</definedName>
    <definedName name="RSH1" localSheetId="5">#REF!</definedName>
    <definedName name="RSH1">#REF!</definedName>
    <definedName name="rsh2" localSheetId="4">#REF!</definedName>
    <definedName name="rsh2" localSheetId="5">#REF!</definedName>
    <definedName name="rsh2">#REF!</definedName>
    <definedName name="rsh7">#REF!</definedName>
    <definedName name="s">#REF!</definedName>
    <definedName name="SA">#REF!</definedName>
    <definedName name="SA1">#REF!</definedName>
    <definedName name="sa11">#REF!</definedName>
    <definedName name="SA2">#REF!</definedName>
    <definedName name="sa20">#REF!</definedName>
    <definedName name="sa3">#REF!</definedName>
    <definedName name="SA4" localSheetId="4">'[12]KSHAHU-6'!#REF!</definedName>
    <definedName name="SA4" localSheetId="5">'[12]KSHAHU-6'!#REF!</definedName>
    <definedName name="SA4">'[12]KSHAHU-6'!#REF!</definedName>
    <definedName name="sa5" localSheetId="4">'[12]KSHAHU-6'!#REF!</definedName>
    <definedName name="sa5" localSheetId="5">'[12]KSHAHU-6'!#REF!</definedName>
    <definedName name="sa5">'[12]KSHAHU-6'!#REF!</definedName>
    <definedName name="sa6" localSheetId="4">'[12]KSHAHU-6'!#REF!</definedName>
    <definedName name="sa6" localSheetId="5">'[12]KSHAHU-6'!#REF!</definedName>
    <definedName name="sa6">'[12]KSHAHU-6'!#REF!</definedName>
    <definedName name="sa7">#REF!</definedName>
    <definedName name="saa3">#REF!</definedName>
    <definedName name="SADG">#REF!</definedName>
    <definedName name="selection" localSheetId="0">#REF!</definedName>
    <definedName name="selection">#REF!</definedName>
    <definedName name="sf" localSheetId="4">#REF!</definedName>
    <definedName name="sf" localSheetId="5">#REF!</definedName>
    <definedName name="sf">#REF!</definedName>
    <definedName name="sf1">#REF!</definedName>
    <definedName name="sf10">#REF!</definedName>
    <definedName name="sf2">#REF!</definedName>
    <definedName name="sf3" localSheetId="4">'[12]KSHAHU-6'!#REF!</definedName>
    <definedName name="sf3" localSheetId="5">'[12]KSHAHU-6'!#REF!</definedName>
    <definedName name="sf3">'[12]KSHAHU-6'!#REF!</definedName>
    <definedName name="sf5" localSheetId="4">'[12]KSHAHU-6'!#REF!</definedName>
    <definedName name="sf5" localSheetId="5">'[12]KSHAHU-6'!#REF!</definedName>
    <definedName name="sf5">'[12]KSHAHU-6'!#REF!</definedName>
    <definedName name="sf7">#REF!</definedName>
    <definedName name="sff">#REF!</definedName>
    <definedName name="SHF">#REF!</definedName>
    <definedName name="SHF1" localSheetId="4">'[12]KSHAHU-6'!#REF!</definedName>
    <definedName name="SHF1" localSheetId="5">'[12]KSHAHU-6'!#REF!</definedName>
    <definedName name="SHF1">'[12]KSHAHU-6'!#REF!</definedName>
    <definedName name="shf2" localSheetId="4">#REF!</definedName>
    <definedName name="shf2" localSheetId="5">#REF!</definedName>
    <definedName name="shf2">#REF!</definedName>
    <definedName name="shf5">#REF!</definedName>
    <definedName name="shff">#REF!</definedName>
    <definedName name="sort" localSheetId="4" hidden="1">#REF!</definedName>
    <definedName name="sort" localSheetId="5" hidden="1">#REF!</definedName>
    <definedName name="sort" hidden="1">#REF!</definedName>
    <definedName name="SP가동시간" localSheetId="4">#REF!</definedName>
    <definedName name="SP가동시간" localSheetId="5">#REF!</definedName>
    <definedName name="SP가동시간">#REF!</definedName>
    <definedName name="SP가동시간1">#REF!</definedName>
    <definedName name="SP수량" localSheetId="4">#REF!</definedName>
    <definedName name="SP수량" localSheetId="5">#REF!</definedName>
    <definedName name="SP수량">#REF!</definedName>
    <definedName name="SP수량1">#REF!</definedName>
    <definedName name="SP총수량" localSheetId="4">#REF!</definedName>
    <definedName name="SP총수량" localSheetId="5">#REF!</definedName>
    <definedName name="SP총수량">#REF!</definedName>
    <definedName name="SP총수량1">#REF!</definedName>
    <definedName name="ss2">#REF!</definedName>
    <definedName name="ss3">#REF!</definedName>
    <definedName name="steam1">#REF!</definedName>
    <definedName name="steam2" localSheetId="4">#REF!</definedName>
    <definedName name="steam2" localSheetId="5">#REF!</definedName>
    <definedName name="steam2">#REF!</definedName>
    <definedName name="steam4" localSheetId="4">#REF!</definedName>
    <definedName name="steam4" localSheetId="5">#REF!</definedName>
    <definedName name="steam4">#REF!</definedName>
    <definedName name="stem">#REF!</definedName>
    <definedName name="stema">#REF!</definedName>
    <definedName name="SUB_HEAT">#REF!</definedName>
    <definedName name="tc">#REF!</definedName>
    <definedName name="TC1">#REF!</definedName>
    <definedName name="tc2" localSheetId="4">'[12]KSHAHU-6'!#REF!</definedName>
    <definedName name="tc2" localSheetId="5">'[12]KSHAHU-6'!#REF!</definedName>
    <definedName name="tc2">'[12]KSHAHU-6'!#REF!</definedName>
    <definedName name="tc4" localSheetId="4">#REF!</definedName>
    <definedName name="tc4" localSheetId="5">#REF!</definedName>
    <definedName name="tc4">#REF!</definedName>
    <definedName name="TC5" localSheetId="4">#REF!</definedName>
    <definedName name="TC5" localSheetId="5">#REF!</definedName>
    <definedName name="TC5">#REF!</definedName>
    <definedName name="tcv">#REF!</definedName>
    <definedName name="TE1" localSheetId="4">#REF!</definedName>
    <definedName name="TE1" localSheetId="5">#REF!</definedName>
    <definedName name="TE1">#REF!</definedName>
    <definedName name="TE2" localSheetId="4">#REF!</definedName>
    <definedName name="TE2" localSheetId="5">#REF!</definedName>
    <definedName name="TE2">#REF!</definedName>
    <definedName name="TE3" localSheetId="4">#REF!</definedName>
    <definedName name="TE3" localSheetId="5">#REF!</definedName>
    <definedName name="TE3">#REF!</definedName>
    <definedName name="TE4" localSheetId="4">#REF!</definedName>
    <definedName name="TE4" localSheetId="5">#REF!</definedName>
    <definedName name="TE4">#REF!</definedName>
    <definedName name="TE5" localSheetId="4">#REF!</definedName>
    <definedName name="TE5" localSheetId="5">#REF!</definedName>
    <definedName name="TE5">#REF!</definedName>
    <definedName name="TE6" localSheetId="4">#REF!</definedName>
    <definedName name="TE6" localSheetId="5">#REF!</definedName>
    <definedName name="TE6">#REF!</definedName>
    <definedName name="TE7" localSheetId="4">#REF!</definedName>
    <definedName name="TE7" localSheetId="5">#REF!</definedName>
    <definedName name="TE7">#REF!</definedName>
    <definedName name="th">#REF!</definedName>
    <definedName name="th1" localSheetId="4">'[18]AHU-1'!#REF!</definedName>
    <definedName name="th1" localSheetId="5">'[18]AHU-1'!#REF!</definedName>
    <definedName name="th1">'[18]AHU-1'!#REF!</definedName>
    <definedName name="th10">#REF!</definedName>
    <definedName name="th2" localSheetId="4">#REF!</definedName>
    <definedName name="th2" localSheetId="5">#REF!</definedName>
    <definedName name="th2">#REF!</definedName>
    <definedName name="th3" localSheetId="4">#REF!</definedName>
    <definedName name="th3" localSheetId="5">#REF!</definedName>
    <definedName name="th3">#REF!</definedName>
    <definedName name="th4" localSheetId="4">#REF!</definedName>
    <definedName name="th4" localSheetId="5">#REF!</definedName>
    <definedName name="th4">#REF!</definedName>
    <definedName name="tha">#REF!</definedName>
    <definedName name="the">#REF!</definedName>
    <definedName name="UIUY" localSheetId="4">#REF!</definedName>
    <definedName name="UIUY" localSheetId="5">#REF!</definedName>
    <definedName name="UIUY">#REF!</definedName>
    <definedName name="yi">#REF!</definedName>
    <definedName name="yy">#REF!</definedName>
  </definedNames>
  <calcPr fullCalcOnLoad="1"/>
</workbook>
</file>

<file path=xl/sharedStrings.xml><?xml version="1.0" encoding="utf-8"?>
<sst xmlns="http://schemas.openxmlformats.org/spreadsheetml/2006/main" count="795" uniqueCount="278">
  <si>
    <t>평가</t>
  </si>
  <si>
    <t>1. 옥외에 냉각탑 설치를 위한 공간을 확보하여야 한다.                                    2. 냉각수 배관을 지중매설하여야 설치한다.                                                3. 난방을 위하여 다량의 스팀을 공급하여야 한다.                                           4. LNG보일러 가동을 위하여 연도구성을 하여야 한다</t>
  </si>
  <si>
    <t xml:space="preserve">1. 냉난방 공조기능                                                                                                       2. 신선공기 공급 및 외기냉방기능        </t>
  </si>
  <si>
    <t>년  절감</t>
  </si>
  <si>
    <t>F  A  X</t>
  </si>
  <si>
    <t xml:space="preserve">수신처 : </t>
  </si>
  <si>
    <t xml:space="preserve">F A X : </t>
  </si>
  <si>
    <t>T E L :</t>
  </si>
  <si>
    <t>HP:</t>
  </si>
  <si>
    <t>발송일자</t>
  </si>
  <si>
    <t>매    수</t>
  </si>
  <si>
    <t>표지포함</t>
  </si>
  <si>
    <t>매</t>
  </si>
  <si>
    <t>발송부서</t>
  </si>
  <si>
    <t>사장실</t>
  </si>
  <si>
    <t>담 당 자</t>
  </si>
  <si>
    <t>대표이사 박춘경(011-272-9549)</t>
  </si>
  <si>
    <t xml:space="preserve"> - 내  용 </t>
  </si>
  <si>
    <t xml:space="preserve">  1. 귀사의 일익 번창하심을 기원합니다.</t>
  </si>
  <si>
    <t xml:space="preserve">  3. 기타 문의사항이 있으시면 당사로 연락주시기 바랍니다.</t>
  </si>
  <si>
    <t xml:space="preserve"> - 별  첨</t>
  </si>
  <si>
    <t xml:space="preserve">  주식회사 코벡엔지니어링</t>
  </si>
  <si>
    <t>본사 : 서울시 금천구 가산동 505-15번지 코오롱애스턴타워 1010호  TEL : 02-2082-8899/ FAX : 02 869-1010</t>
  </si>
  <si>
    <t xml:space="preserve">     업무에  보탬이 되시기 바랍니다.</t>
  </si>
  <si>
    <t>1. 냉난방 공조기능                                                                                                       2. 신선공기 공급 및 외기냉방기능                                                                                                           3. 폐열(환기현열, 응축잠열) 회수기능                                                                                   4. 응축폐열을 활용하여 재열에너지화 하여 재활용 기능                                                 5. 항온항습시 목표온도±0.5℃, 목표습도±5% 관리 기능</t>
  </si>
  <si>
    <t>Web : www.kohvac.com/ E-MAIL : kohvac@kohvac.com/ Tel : 02-2082-8899</t>
  </si>
  <si>
    <t>첨단기술과 에너지절약의 만남 !       주식회사 코벡엔지니어링</t>
  </si>
  <si>
    <t>초기투자비,에너지비용,용역관리비용</t>
  </si>
  <si>
    <t>항목</t>
  </si>
  <si>
    <t>제1안</t>
  </si>
  <si>
    <t>제2안</t>
  </si>
  <si>
    <t>내역</t>
  </si>
  <si>
    <t>계</t>
  </si>
  <si>
    <t>제1안 - 제2안</t>
  </si>
  <si>
    <t>연간운전비</t>
  </si>
  <si>
    <t>냉방기</t>
  </si>
  <si>
    <t>중간기</t>
  </si>
  <si>
    <t>난방기</t>
  </si>
  <si>
    <t>지역난방기본요금</t>
  </si>
  <si>
    <t>전력기본요금</t>
  </si>
  <si>
    <t>수도기본요금</t>
  </si>
  <si>
    <t>상수도 단가</t>
  </si>
  <si>
    <t>≒</t>
  </si>
  <si>
    <t>항목</t>
  </si>
  <si>
    <t>열원구분</t>
  </si>
  <si>
    <t>공조방식</t>
  </si>
  <si>
    <t>설비개요</t>
  </si>
  <si>
    <t>흐름도</t>
  </si>
  <si>
    <t>주요기능</t>
  </si>
  <si>
    <t>운전방법</t>
  </si>
  <si>
    <t>냉방</t>
  </si>
  <si>
    <t>난방</t>
  </si>
  <si>
    <t>건축사항</t>
  </si>
  <si>
    <t>특기사항</t>
  </si>
  <si>
    <t>장단점</t>
  </si>
  <si>
    <t>장점</t>
  </si>
  <si>
    <t>단점</t>
  </si>
  <si>
    <t>평가</t>
  </si>
  <si>
    <t>투자</t>
  </si>
  <si>
    <t>효과</t>
  </si>
  <si>
    <t>시스템이 간단하여 관리가 쉽고 에너지비용이 낮다.</t>
  </si>
  <si>
    <t>공간</t>
  </si>
  <si>
    <t>비용</t>
  </si>
  <si>
    <t>상각</t>
  </si>
  <si>
    <t>연간절감액</t>
  </si>
  <si>
    <t>중요현장</t>
  </si>
  <si>
    <t>2회 이상 납품실적</t>
  </si>
  <si>
    <t>종합</t>
  </si>
  <si>
    <t>A. 투자비용 내역서</t>
  </si>
  <si>
    <t>냉방용량</t>
  </si>
  <si>
    <t>난방용량</t>
  </si>
  <si>
    <t>초기투자비</t>
  </si>
  <si>
    <t>내역</t>
  </si>
  <si>
    <t>장치명</t>
  </si>
  <si>
    <t>규격</t>
  </si>
  <si>
    <t>수량</t>
  </si>
  <si>
    <t>금액</t>
  </si>
  <si>
    <t>히트펌프식 냉동기</t>
  </si>
  <si>
    <t>(MCC 포함)</t>
  </si>
  <si>
    <t>DUCT 설치공사</t>
  </si>
  <si>
    <t>공조</t>
  </si>
  <si>
    <t>수전공사</t>
  </si>
  <si>
    <t>원격자동제어</t>
  </si>
  <si>
    <t>PLC 식</t>
  </si>
  <si>
    <t>일반관리비</t>
  </si>
  <si>
    <t>계</t>
  </si>
  <si>
    <t>투자비교</t>
  </si>
  <si>
    <t>제1안 - 제2안</t>
  </si>
  <si>
    <t>B. 에너지, 유지관리 비용 내역 집계표</t>
  </si>
  <si>
    <t>연간운전비</t>
  </si>
  <si>
    <t>냉방기</t>
  </si>
  <si>
    <t>중간기</t>
  </si>
  <si>
    <t>난방기</t>
  </si>
  <si>
    <t>전력기본요금</t>
  </si>
  <si>
    <t>수도기본요금</t>
  </si>
  <si>
    <t>비용비교</t>
  </si>
  <si>
    <t>에너지비용 절감액</t>
  </si>
  <si>
    <t>유지보수비</t>
  </si>
  <si>
    <t>유지보수비용 절감액</t>
  </si>
  <si>
    <t>연간 투자비 감가상각액 및 에너지, 유지보수비 절감액   =   (투자비 차액/10년) + (연간 유지비절감액)      =</t>
  </si>
  <si>
    <t>종합비교</t>
  </si>
  <si>
    <t>휴먼공조기 선택시 절감달성액</t>
  </si>
  <si>
    <t>원/</t>
  </si>
  <si>
    <t>년</t>
  </si>
  <si>
    <t>항목</t>
  </si>
  <si>
    <t>열원방식</t>
  </si>
  <si>
    <t>동력산정</t>
  </si>
  <si>
    <t>2. 공기조화기</t>
  </si>
  <si>
    <t>휴먼공조기</t>
  </si>
  <si>
    <t>ton/h</t>
  </si>
  <si>
    <t>운전기간</t>
  </si>
  <si>
    <t>시간당 소비전력</t>
  </si>
  <si>
    <t>시간당 소비연료</t>
  </si>
  <si>
    <t>소비량</t>
  </si>
  <si>
    <t>KW/h</t>
  </si>
  <si>
    <t>수도사용량</t>
  </si>
  <si>
    <t>운전조건</t>
  </si>
  <si>
    <t>h/일</t>
  </si>
  <si>
    <t>일/월</t>
  </si>
  <si>
    <t>FULL 가동</t>
  </si>
  <si>
    <t>1. 냉방기</t>
  </si>
  <si>
    <t>월간 시간</t>
  </si>
  <si>
    <t>냉방개월수</t>
  </si>
  <si>
    <t>전력 단가</t>
  </si>
  <si>
    <t>운전율</t>
  </si>
  <si>
    <t>심야 단가</t>
  </si>
  <si>
    <t>일반전력사용량 = 시간당사용량 x 월간시간 x 운전율 x 전력단가</t>
  </si>
  <si>
    <t>전력사용량 = 시간당사용량 x 월간시간 x 운전율 x 전력단가</t>
  </si>
  <si>
    <t>≒</t>
  </si>
  <si>
    <t>심야 전력사용량 = 시간당사용량 x 월간시간 x 운전율 x 전력단가</t>
  </si>
  <si>
    <t>지역난방 사용량 = 시간당사용량 x 월간시간 x 운전율 x 연료단가</t>
  </si>
  <si>
    <t>수도사용량 = 시간당사용량 x 월간시간 x 운전율 x 상수도단가</t>
  </si>
  <si>
    <t>냉방기 운전비계</t>
  </si>
  <si>
    <t>2. 중간기</t>
  </si>
  <si>
    <t>중간기 운전비계</t>
  </si>
  <si>
    <t>3. 난방기</t>
  </si>
  <si>
    <t>난방개월수</t>
  </si>
  <si>
    <t>지역난방</t>
  </si>
  <si>
    <t>연료사용량 = 시간당사용량 x 월간시간 x 운전율 x 연료단가</t>
  </si>
  <si>
    <t>난방기 운전비계</t>
  </si>
  <si>
    <t>집계표</t>
  </si>
  <si>
    <t>제 1 안 연간 냉난방비용</t>
  </si>
  <si>
    <t>제 2 안 연간 냉난방비용</t>
  </si>
  <si>
    <t>연간             운전비          합계</t>
  </si>
  <si>
    <t>연간계</t>
  </si>
  <si>
    <t>에너지비용 절감액</t>
  </si>
  <si>
    <t>제 1 안 연간 유지보수비용(예상가)</t>
  </si>
  <si>
    <t>제 2 안 연간 유지보수비용(예상가)</t>
  </si>
  <si>
    <t>연간             유지보수비          합계</t>
  </si>
  <si>
    <t>유지보수비용 절감액</t>
  </si>
  <si>
    <t>연평균</t>
  </si>
  <si>
    <t>2. 공기조화기</t>
  </si>
  <si>
    <t>AHU (급기휀)</t>
  </si>
  <si>
    <t>㎥/h</t>
  </si>
  <si>
    <t>㎥/h</t>
  </si>
  <si>
    <t>㎥/h</t>
  </si>
  <si>
    <t>용역 인건비</t>
  </si>
  <si>
    <t>정풍량 단일덕트 방식</t>
  </si>
  <si>
    <t>HEAT PUMP식 휴먼공조기</t>
  </si>
  <si>
    <t>수냉식 스크류칠러 + LNG스팀보일러 +AHU</t>
  </si>
  <si>
    <t xml:space="preserve">스팀보일러(LNG 사용)를 운전하여 공조기의 스팀코일로 공급한 후 온풍을 생산하여 덕트를 통하여 실내로 공급한다. </t>
  </si>
  <si>
    <t>냉각탑</t>
  </si>
  <si>
    <t>보일러-1</t>
  </si>
  <si>
    <t>공조기(AHU-1)</t>
  </si>
  <si>
    <t>냉각수펌프</t>
  </si>
  <si>
    <t>냉온수펌프</t>
  </si>
  <si>
    <t>수냉식 스크류 칠러냉동기를 운전하여 냉수를 생산하고 공조기 냉수 코일로 냉풍을 생산하여 덕트를 통하여 실내로 공급한다.                                                                                                          봄,가을철에는 냉동기는 정지하고 시원한 외기를 필터로 청정시킨후 실내로 공급하는 에너지절약형 외기냉방을 실시한다.</t>
  </si>
  <si>
    <t xml:space="preserve">전기식 히트펌프 공조기를 운전하여 응축기 코일로 온풍을 생산하여 덕트를 통하여 실내로 공급한다. 이때 히트펌프(HEAT PUMP) 원리를 이용한다.                        </t>
  </si>
  <si>
    <t>전기식 히트펌프 공조기를 운전하여 증발기 코일로 냉풍을 생산하여 덕트를 통하여 실내로 공급한다.                                                                                                          봄,가을철에는 냉동기는 정지하고 시원한 외기를 필터로 청정시킨후 실내로 공급하는 에너지절약형 외기냉방을 실시한다.</t>
  </si>
  <si>
    <t>1. 기존 설치된 장비와 유사하여 직원의 관리 숙련도가 높다.</t>
  </si>
  <si>
    <t>스크류냉동기</t>
  </si>
  <si>
    <t>1000 CMM</t>
  </si>
  <si>
    <t>휴먼공조기에 포함</t>
  </si>
  <si>
    <t>150 RT</t>
  </si>
  <si>
    <t>1TON</t>
  </si>
  <si>
    <t>1. EHP냉동기</t>
  </si>
  <si>
    <t>1. 칠러 냉동기</t>
  </si>
  <si>
    <t>일반</t>
  </si>
  <si>
    <t xml:space="preserve">AHU-1 </t>
  </si>
  <si>
    <t>3. 냉각탑</t>
  </si>
  <si>
    <t>4. 냉온수 펌프</t>
  </si>
  <si>
    <t>㎥/h</t>
  </si>
  <si>
    <t>ton/h</t>
  </si>
  <si>
    <t xml:space="preserve">   보일러(난방)</t>
  </si>
  <si>
    <t>1 ton</t>
  </si>
  <si>
    <t>5. 냉각수 펌프</t>
  </si>
  <si>
    <t>6. 보일러 연료</t>
  </si>
  <si>
    <t>7. 냉각수 사용량</t>
  </si>
  <si>
    <t>연료단가(LNG)</t>
  </si>
  <si>
    <t>냉동(코벡용역)</t>
  </si>
  <si>
    <t>밸트교환</t>
  </si>
  <si>
    <t>냉각수배관공사</t>
  </si>
  <si>
    <t>냉온수배관공사</t>
  </si>
  <si>
    <t>장비 부하율</t>
  </si>
  <si>
    <t>냉동 0.2인</t>
  </si>
  <si>
    <t>배관,전기 0.2인</t>
  </si>
  <si>
    <t>오일교환</t>
  </si>
  <si>
    <t>핀세척</t>
  </si>
  <si>
    <t>배관 및 냉각탑 보수</t>
  </si>
  <si>
    <t>소모비용계</t>
  </si>
  <si>
    <t>소모비용</t>
  </si>
  <si>
    <t>용역인건비계</t>
  </si>
  <si>
    <t>연평균</t>
  </si>
  <si>
    <t>용역 인건비계</t>
  </si>
  <si>
    <t>냉동+전기</t>
  </si>
  <si>
    <t>시스템이 복잡하여 관리가 어렵고 에너지비용이 높다.</t>
  </si>
  <si>
    <t>제1안 으로 선택시 연간 절감액입니다.</t>
  </si>
  <si>
    <t>공조실 내부에 설치되므로 공간활용도가 높다</t>
  </si>
  <si>
    <t xml:space="preserve">1. 초기투자비가 크다.                                                                                                                   2. 보일러 기계실 및 냉각탑 설치공간이 필요하다.                                                 3. 연료 에너지 비용과 오버홀등 정기유지보수 비용이 크다.                                                                                  4. 배관,열관리,냉동,전기등 분야별 관리자를 선임하여야 한다.                                                     5. 보일러의 경우 정기적인 안전검사를 승인을 득해야 한다            </t>
  </si>
  <si>
    <t>냉각탑 설치를 위하여 설치공간과 배관 경로확보가 필요하다</t>
  </si>
  <si>
    <t xml:space="preserve">  2. 요청하신 냉난방공조를 위한 장비 열원별 비교검토서(150RT급)를 별첨과 같이 송부 합니다.</t>
  </si>
  <si>
    <t xml:space="preserve">    - 유지 운전비는 업무용을 기준으로 하였습니다.</t>
  </si>
  <si>
    <t xml:space="preserve">    - 초기 투자비는 비교대상 모두 예산용이므로 실제 시공가는 80~85% 선이 적당합니다.</t>
  </si>
  <si>
    <t>1-1. 공기조화 설비시스템 비교(업무용전기 &amp; 연료-LNG)</t>
  </si>
  <si>
    <t>공냉식 스크류 + LNG스팀보일러 + DX-AHU</t>
  </si>
  <si>
    <t>1. 냉난방 공조기능                                                                  2. 신선공기 공급 및 공기청정기능</t>
  </si>
  <si>
    <t>직팽식 공조기를 운전하여 증발기 코일로 냉풍을 생산하여 덕트를 통하여 실내로 공급한다.  실외기를 가동한다.                              봄,가을철에도 외기냉방 기능이 없어 냉동기를 가동한다.</t>
  </si>
  <si>
    <t xml:space="preserve">LNG로 생산된 스팀을 배관을 통해 공급 받아 공조기 스팀 코일로 온풍을 생산하여 덕트를 통하여 실내로 공급한다. </t>
  </si>
  <si>
    <t>150 USRT</t>
  </si>
  <si>
    <t>MICOM</t>
  </si>
  <si>
    <t>VS 냉동기, VS DX-AHU/STEAM</t>
  </si>
  <si>
    <t xml:space="preserve">     3. 참고용 경제성 검토서   </t>
  </si>
  <si>
    <t xml:space="preserve">     2. 휴먼공조기 제품 소개서   </t>
  </si>
  <si>
    <t>VS 냉온수기, VS PAC EHP</t>
  </si>
  <si>
    <t>1-2. 공기조화 설비시스템 경제성 비교(업무용전기 &amp; 연료-LNG)</t>
  </si>
  <si>
    <t>1950 LPM</t>
  </si>
  <si>
    <t>756 LPM</t>
  </si>
  <si>
    <t>SUB HEATER</t>
  </si>
  <si>
    <t>가동율 20%</t>
  </si>
  <si>
    <t>3. 실외기휀</t>
  </si>
  <si>
    <t>4. 보조가열기</t>
  </si>
  <si>
    <t>12시간 평균</t>
  </si>
  <si>
    <t>CCMS+DDC</t>
  </si>
  <si>
    <t>폐열활용</t>
  </si>
  <si>
    <t xml:space="preserve">                   x 장비 부하율 x 냉방개월수 x 폐열활용효과</t>
  </si>
  <si>
    <t xml:space="preserve">                   x 장비 부하율 x 난방개월수 x 폐열활용효과</t>
  </si>
  <si>
    <t>375,000㎉/h</t>
  </si>
  <si>
    <t>저압(2009년 6월 27일)</t>
  </si>
  <si>
    <t>\343,000,000-(전기가설비 포함)</t>
  </si>
  <si>
    <t>\410,000,000-(전기가설비 포함)</t>
  </si>
  <si>
    <t>\34,300,000-/년</t>
  </si>
  <si>
    <t>\41,000,000-/년</t>
  </si>
  <si>
    <t>\73,600,000-/년(유지관리비 포함)</t>
  </si>
  <si>
    <r>
      <t xml:space="preserve">을지대학병원 4회(490RT),  코오롱건설 3회(390RT),  롯데시네마 7회(1980RT),  CGV 2회(585RT),  프리머스시네마 5회(2125RT),  메가박스 4회(945RT),  국회의사당 4회(390RT),  서울대공원 2회(170RT),  육군사령부 5회(475RT),  월마트 2회(860RT),  대우건설 3회(590RT),  참사랑병원 2회(460RT),  강원도청 2회(180RT),  코텍전자 2회(520RT), 정부청사 2회(140RT),  신영스타킹 2회(170RT),  옵티컬하이테크 2회(510RT), 대한예수교장로회 6회(460RT), 청심병원 2회(505RT)등 성능을 인정받아 반복되는 납품실적을 가지고 있으며 한신프라자, 스카이밸리,골든팰리스,디지탈컨버젼스, 현대자동차, LG오피스텔, 광주지하철, 명지대, 아주대, 경희의료원, 삼성래미안, 숭실대, KT, 예술의전당,세종문화회관,유한킴벌리,던킨도너츠,KCC,스카이밸리GC,김해스카이힐,윈슬CC등 전국의 유명건축물 및 산업현장에서 2001년 1월부터 2009년 10월 현재까지 </t>
    </r>
    <r>
      <rPr>
        <b/>
        <u val="single"/>
        <sz val="8"/>
        <rFont val="돋움"/>
        <family val="3"/>
      </rPr>
      <t>9년여 동안 전국에 800여대(45,000RT)가 설치되어 운전중</t>
    </r>
    <r>
      <rPr>
        <sz val="8"/>
        <rFont val="돋움"/>
        <family val="3"/>
      </rPr>
      <t>에 있습니다.</t>
    </r>
    <r>
      <rPr>
        <b/>
        <u val="single"/>
        <sz val="8"/>
        <rFont val="돋움"/>
        <family val="3"/>
      </rPr>
      <t>(교육시설:서울대학교,경희대학교,연세대학교,면지대학교,을지대학교,숭실대학교,아주대학교,당진외국어학원등)</t>
    </r>
  </si>
  <si>
    <t>1. 옥외에 실외기 설치를 위한 공간을 확보하여야 한다.                                                    2. 냉방시엔 냉동기를 가동하고 난방시엔 스팀을 공급받는다.                                    3. 유지보수가 자주 필요한 반폐형 스크류압축기를 사용한다.         4. 스팀배관공사가 필수적이다.</t>
  </si>
  <si>
    <t xml:space="preserve">1. 투자비가 작다. </t>
  </si>
  <si>
    <t>보일러 설치를 위하여 설치공간과 연도 경로확보가 필요하다</t>
  </si>
  <si>
    <t>1. 운전 비용이 크다.                                                                             2. 스크류압축기 실외기 소음이 크다.                                                             3. 열원이 중복되어 설비가 복잡하다.                                          4. 압축기 유지보수(오버홀)비용이 크고 수명이 짧다.                                                             5. 연료공급설비가 필요하다.</t>
  </si>
  <si>
    <t>스팀배관공사</t>
  </si>
  <si>
    <t>공냉식 스크류 + LNG스팀보일러 + DX-AHU</t>
  </si>
  <si>
    <t>1. 스크류 냉동기</t>
  </si>
  <si>
    <t>스팀배관 보수</t>
  </si>
  <si>
    <t xml:space="preserve">    - 연료종류는 LNG와 경유로 구분 하였습니다.</t>
  </si>
  <si>
    <t xml:space="preserve">    - 휴먼공조기는 실외기 일체형과 실외기 분리형으로 구분 하였습니다.</t>
  </si>
  <si>
    <t>경제성 검토서</t>
  </si>
  <si>
    <t>검토-1 : 휴먼공조기 VS 냉동기-LNG</t>
  </si>
  <si>
    <t>검토-2 : 휴먼공조기 VS DX-AHU-LNG</t>
  </si>
  <si>
    <t>검토-3 : 휴먼공조기 VS 냉동기-경유</t>
  </si>
  <si>
    <t>검토-4 : 휴먼공조기 VS DX-AHU-경유</t>
  </si>
  <si>
    <t>2-1. 공기조화 설비 운전비용 비교(업무용전기 &amp; 연료-LNG)</t>
  </si>
  <si>
    <t>2-2. 공기조화 설비 운전비용 비교(업무용전기 &amp; 연료-LNG)</t>
  </si>
  <si>
    <t>\364,000,000-(전기가설비 포함)</t>
  </si>
  <si>
    <t>\36,400,000-/년</t>
  </si>
  <si>
    <t>\67,500,000-/년(유지관리비 포함)</t>
  </si>
  <si>
    <t>실외기 일체형 휴먼공조기</t>
  </si>
  <si>
    <t xml:space="preserve">1. 공조실까지 공랭식 실외기냉각용 공기통로를 확보하여야 한다. </t>
  </si>
  <si>
    <t>1. 콘덴싱용 외기와 배기덕트가 크다.                                                                                                 2. 공조실 공간이 20%정도 크게 필요하다.</t>
  </si>
  <si>
    <t>1. 초기투자비가 적다.                                                                                                                   2. 실외기설치 및 기계실이 필요없어 건축공간의 활용도가 높다.                                                 3. 에너지 비용과 유지보수비용이 적게든다.                                                                                      4. 관리범위가 적어 관리가 쉽고 운전요령이 간단해 쉽게 숙달된다</t>
  </si>
  <si>
    <t>AHU (배기휀)</t>
  </si>
  <si>
    <t xml:space="preserve">AHU-1 </t>
  </si>
  <si>
    <t>\43,300,000-/년(유지관리비 포함)</t>
  </si>
  <si>
    <t>\21,000,000원의 초기 투자비를 절감하고 연간 \24,200,000-의 에너지비용 및 유지보수비용을 절감 할 수 있는 1안으로 선택하시는 것이 바람직 합니다.</t>
  </si>
  <si>
    <t>\26,300,000-</t>
  </si>
  <si>
    <t>\35,800,000-</t>
  </si>
  <si>
    <t>\43,300,000-/년(유지관리비 포함)</t>
  </si>
  <si>
    <t>\67,000,000원의 초기 투자비를 절감하고 연간 \30,600,000-의 에너지비용 및 유지보수비용을 절감 할 수 있는 1안으로 선택하시는 것이 바람직 합니다.</t>
  </si>
  <si>
    <t xml:space="preserve">     1. 경제성 검토서(실외기 일체형)LNG</t>
  </si>
  <si>
    <t xml:space="preserve">E-MAIL :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</si>
</sst>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 "/>
    <numFmt numFmtId="177" formatCode="_ &quot;₩&quot;* #,##0_ ;_ &quot;₩&quot;* \-#,##0_ ;_ &quot;₩&quot;* &quot;-&quot;_ ;_ @_ "/>
    <numFmt numFmtId="178" formatCode="_ * #,##0_ ;_ * \-#,##0_ ;_ * &quot;-&quot;_ ;_ @_ "/>
    <numFmt numFmtId="179" formatCode="_ &quot;₩&quot;* #,##0.00_ ;_ &quot;₩&quot;* \-#,##0.00_ ;_ &quot;₩&quot;* &quot;-&quot;??_ ;_ @_ "/>
    <numFmt numFmtId="180" formatCode="_ * #,##0.00_ ;_ * \-#,##0.00_ ;_ * &quot;-&quot;??_ ;_ @_ "/>
    <numFmt numFmtId="181" formatCode="&quot;$&quot;#,##0_);[Red]\(&quot;$&quot;#,##0\)"/>
    <numFmt numFmtId="182" formatCode="&quot;$&quot;#,##0.00_);[Red]\(&quot;$&quot;#,##0.00\)"/>
    <numFmt numFmtId="183" formatCode="_(&quot;$&quot;* #,##0_);_(&quot;$&quot;* \(#,##0\);_(&quot;$&quot;* &quot;-&quot;_);_(@_)"/>
    <numFmt numFmtId="184" formatCode="_(&quot;$&quot;* #,##0.00_);_(&quot;$&quot;* \(#,##0.00\);_(&quot;$&quot;* &quot;-&quot;??_);_(@_)"/>
    <numFmt numFmtId="185" formatCode="_ * #,##0_ ;_ * &quot;₩&quot;\-#,##0_ ;_ * &quot;-&quot;_ ;_ @_ "/>
    <numFmt numFmtId="186" formatCode="_ * #,##0.00_ ;_ * &quot;₩&quot;\-#,##0.00_ ;_ * &quot;-&quot;??_ ;_ @_ "/>
    <numFmt numFmtId="187" formatCode="&quot;₩&quot;#,##0.00;&quot;₩&quot;&quot;₩&quot;&quot;₩&quot;\-#,##0.00"/>
    <numFmt numFmtId="188" formatCode="&quot;₩&quot;#,##0.00;[Red]&quot;₩&quot;&quot;₩&quot;&quot;₩&quot;\-#,##0.00"/>
    <numFmt numFmtId="189" formatCode="&quot;₩&quot;#,##0;&quot;₩&quot;&quot;₩&quot;&quot;₩&quot;&quot;₩&quot;\-#,##0"/>
    <numFmt numFmtId="190" formatCode="&quot;₩&quot;#,##0;[Red]&quot;₩&quot;&quot;₩&quot;&quot;₩&quot;&quot;₩&quot;\-#,##0"/>
    <numFmt numFmtId="191" formatCode="&quot;₩&quot;#,##0.00;&quot;₩&quot;&quot;₩&quot;&quot;₩&quot;&quot;₩&quot;\-#,##0.00"/>
    <numFmt numFmtId="192" formatCode="_ &quot;₩&quot;* #,##0.00_ ;_ &quot;₩&quot;* &quot;₩&quot;&quot;₩&quot;&quot;₩&quot;&quot;₩&quot;\-#,##0.00_ ;_ &quot;₩&quot;* &quot;-&quot;??_ ;_ @_ "/>
    <numFmt numFmtId="193" formatCode="&quot;₩&quot;#,##0.00;&quot;₩&quot;&quot;₩&quot;&quot;₩&quot;&quot;₩&quot;&quot;₩&quot;&quot;₩&quot;&quot;₩&quot;\-#,##0.00"/>
    <numFmt numFmtId="194" formatCode="_(* #,##0.0_);_(* \(#,##0.0\);_(* &quot;-&quot;_);_(@_)"/>
    <numFmt numFmtId="195" formatCode="0_ "/>
    <numFmt numFmtId="196" formatCode="0\K\W"/>
    <numFmt numFmtId="197" formatCode="_-* #,##0.0_-;\-* #,##0.0_-;_-* &quot;-&quot;_-;_-@_-"/>
    <numFmt numFmtId="198" formatCode="_-* #,##0_-;\-* #,##0_-;_-* &quot;-&quot;??_-;_-@_-"/>
    <numFmt numFmtId="199" formatCode="_-* #,##0.00_-;\-* #,##0.00_-;_-* &quot;-&quot;_-;_-@_-"/>
    <numFmt numFmtId="200" formatCode="yyyy&quot;년&quot;\ m&quot;월&quot;\ d&quot;일&quot;"/>
    <numFmt numFmtId="201" formatCode="000\-000"/>
    <numFmt numFmtId="202" formatCode="\ @\ "/>
    <numFmt numFmtId="203" formatCode="mm&quot;월&quot;\ dd&quot;일&quot;"/>
    <numFmt numFmtId="204" formatCode="0.000_ "/>
    <numFmt numFmtId="205" formatCode="0.00_ "/>
    <numFmt numFmtId="206" formatCode="0.0_ "/>
    <numFmt numFmtId="207" formatCode="_-* #,##0.000_-;\-* #,##0.000_-;_-* &quot;-&quot;???_-;_-@_-"/>
    <numFmt numFmtId="208" formatCode="_-* #,##0.000_-;\-* #,##0.000_-;_-* &quot;-&quot;_-;_-@_-"/>
  </numFmts>
  <fonts count="67">
    <font>
      <sz val="11"/>
      <name val="돋움"/>
      <family val="3"/>
    </font>
    <font>
      <u val="single"/>
      <sz val="11"/>
      <color indexed="12"/>
      <name val="돋움"/>
      <family val="3"/>
    </font>
    <font>
      <u val="single"/>
      <sz val="11"/>
      <color indexed="36"/>
      <name val="돋움"/>
      <family val="3"/>
    </font>
    <font>
      <sz val="11"/>
      <name val="굴림체"/>
      <family val="3"/>
    </font>
    <font>
      <sz val="8"/>
      <name val="돋움"/>
      <family val="3"/>
    </font>
    <font>
      <sz val="10"/>
      <name val="굴림체"/>
      <family val="3"/>
    </font>
    <font>
      <sz val="12"/>
      <name val="바탕체"/>
      <family val="1"/>
    </font>
    <font>
      <b/>
      <sz val="1"/>
      <color indexed="8"/>
      <name val="Courier"/>
      <family val="3"/>
    </font>
    <font>
      <sz val="1"/>
      <color indexed="8"/>
      <name val="Courier"/>
      <family val="3"/>
    </font>
    <font>
      <sz val="10"/>
      <name val="Arial"/>
      <family val="2"/>
    </font>
    <font>
      <sz val="12"/>
      <name val="¹UAAA¼"/>
      <family val="1"/>
    </font>
    <font>
      <sz val="12"/>
      <name val="¹ÙÅÁÃ¼"/>
      <family val="1"/>
    </font>
    <font>
      <sz val="10"/>
      <name val="Geneva"/>
      <family val="2"/>
    </font>
    <font>
      <b/>
      <sz val="10"/>
      <name val="Helv"/>
      <family val="2"/>
    </font>
    <font>
      <sz val="10"/>
      <name val="바탕체"/>
      <family val="1"/>
    </font>
    <font>
      <sz val="8"/>
      <name val="Arial"/>
      <family val="2"/>
    </font>
    <font>
      <b/>
      <sz val="12"/>
      <name val="Helv"/>
      <family val="2"/>
    </font>
    <font>
      <b/>
      <sz val="12"/>
      <name val="Arial"/>
      <family val="2"/>
    </font>
    <font>
      <b/>
      <sz val="11"/>
      <name val="Helv"/>
      <family val="2"/>
    </font>
    <font>
      <u val="single"/>
      <sz val="10"/>
      <color indexed="36"/>
      <name val="굴림체"/>
      <family val="3"/>
    </font>
    <font>
      <b/>
      <sz val="16"/>
      <name val="바탕체"/>
      <family val="1"/>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b/>
      <sz val="14"/>
      <name val="바탕체"/>
      <family val="1"/>
    </font>
    <font>
      <b/>
      <sz val="10"/>
      <name val="바탕체"/>
      <family val="1"/>
    </font>
    <font>
      <sz val="20"/>
      <color indexed="9"/>
      <name val="견고딕"/>
      <family val="1"/>
    </font>
    <font>
      <b/>
      <u val="single"/>
      <sz val="16"/>
      <name val="바탕체"/>
      <family val="1"/>
    </font>
    <font>
      <b/>
      <sz val="10"/>
      <color indexed="9"/>
      <name val="바탕체"/>
      <family val="1"/>
    </font>
    <font>
      <sz val="16"/>
      <name val="궁서체"/>
      <family val="1"/>
    </font>
    <font>
      <b/>
      <sz val="18"/>
      <name val="굴림체"/>
      <family val="3"/>
    </font>
    <font>
      <sz val="45"/>
      <color indexed="9"/>
      <name val="견고딕"/>
      <family val="1"/>
    </font>
    <font>
      <b/>
      <u val="single"/>
      <sz val="16"/>
      <name val="돋움"/>
      <family val="3"/>
    </font>
    <font>
      <b/>
      <sz val="8"/>
      <name val="돋움"/>
      <family val="3"/>
    </font>
    <font>
      <b/>
      <u val="single"/>
      <sz val="8"/>
      <name val="돋움"/>
      <family val="3"/>
    </font>
    <font>
      <sz val="6"/>
      <name val="돋움"/>
      <family val="3"/>
    </font>
    <font>
      <b/>
      <sz val="11"/>
      <name val="돋움"/>
      <family val="3"/>
    </font>
    <font>
      <sz val="12"/>
      <name val="돋움"/>
      <family val="3"/>
    </font>
    <font>
      <b/>
      <sz val="12"/>
      <name val="돋움"/>
      <family val="3"/>
    </font>
    <font>
      <sz val="12"/>
      <name val="견명조"/>
      <family val="1"/>
    </font>
    <font>
      <sz val="8"/>
      <name val="굴림체"/>
      <family val="3"/>
    </font>
    <font>
      <b/>
      <u val="single"/>
      <sz val="36"/>
      <name val="굴림체"/>
      <family val="3"/>
    </font>
    <font>
      <b/>
      <sz val="36"/>
      <name val="굴림체"/>
      <family val="3"/>
    </font>
    <font>
      <b/>
      <sz val="12"/>
      <name val="굴림체"/>
      <family val="3"/>
    </font>
    <font>
      <sz val="12"/>
      <name val="굴림체"/>
      <family val="3"/>
    </font>
    <font>
      <b/>
      <sz val="11"/>
      <name val="굴림체"/>
      <family val="3"/>
    </font>
    <font>
      <b/>
      <sz val="20"/>
      <name val="돋움체"/>
      <family val="3"/>
    </font>
    <font>
      <sz val="36"/>
      <name val="궁서체"/>
      <family val="1"/>
    </font>
    <font>
      <sz val="36"/>
      <name val="견명조"/>
      <family val="1"/>
    </font>
    <font>
      <sz val="11"/>
      <name val="견명조"/>
      <family val="1"/>
    </font>
    <font>
      <sz val="10"/>
      <color indexed="9"/>
      <name val="견고딕"/>
      <family val="1"/>
    </font>
    <font>
      <sz val="10"/>
      <name val="견명조"/>
      <family val="1"/>
    </font>
    <font>
      <b/>
      <u val="single"/>
      <sz val="24"/>
      <name val="순명조"/>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15"/>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hair"/>
      <right style="hair"/>
      <top style="hair"/>
      <bottom style="hair"/>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style="medium"/>
      <right style="thin"/>
      <top style="medium"/>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color indexed="63"/>
      </right>
      <top style="thin"/>
      <bottom style="thin"/>
    </border>
    <border>
      <left>
        <color indexed="63"/>
      </left>
      <right style="medium"/>
      <top>
        <color indexed="63"/>
      </top>
      <bottom style="medium"/>
    </border>
    <border>
      <left>
        <color indexed="63"/>
      </left>
      <right style="medium"/>
      <top style="medium"/>
      <bottom style="medium"/>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0" borderId="0">
      <alignment horizontal="centerContinuous"/>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189" fontId="6" fillId="0" borderId="0">
      <alignment/>
      <protection locked="0"/>
    </xf>
    <xf numFmtId="0" fontId="7" fillId="0" borderId="0">
      <alignment/>
      <protection locked="0"/>
    </xf>
    <xf numFmtId="0" fontId="7" fillId="0" borderId="0">
      <alignment/>
      <protection locked="0"/>
    </xf>
    <xf numFmtId="0" fontId="25" fillId="3" borderId="0" applyNumberFormat="0" applyBorder="0" applyAlignment="0" applyProtection="0"/>
    <xf numFmtId="0" fontId="8" fillId="0" borderId="0">
      <alignment/>
      <protection locked="0"/>
    </xf>
    <xf numFmtId="202" fontId="6" fillId="0" borderId="2">
      <alignment vertical="center"/>
      <protection/>
    </xf>
    <xf numFmtId="0" fontId="8" fillId="0" borderId="0">
      <alignment/>
      <protection locked="0"/>
    </xf>
    <xf numFmtId="0" fontId="19"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21" borderId="3" applyNumberFormat="0" applyFont="0" applyAlignment="0" applyProtection="0"/>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0" fontId="26" fillId="22" borderId="0" applyNumberFormat="0" applyBorder="0" applyAlignment="0" applyProtection="0"/>
    <xf numFmtId="0" fontId="0" fillId="0" borderId="0">
      <alignment/>
      <protection/>
    </xf>
    <xf numFmtId="0" fontId="27" fillId="0" borderId="0" applyNumberFormat="0" applyFill="0" applyBorder="0" applyAlignment="0" applyProtection="0"/>
    <xf numFmtId="0" fontId="28" fillId="23" borderId="4" applyNumberFormat="0" applyAlignment="0" applyProtection="0"/>
    <xf numFmtId="192" fontId="9"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29" fillId="0" borderId="5" applyNumberFormat="0" applyFill="0" applyAlignment="0" applyProtection="0"/>
    <xf numFmtId="0" fontId="2" fillId="0" borderId="0" applyNumberFormat="0" applyFill="0" applyBorder="0" applyAlignment="0" applyProtection="0"/>
    <xf numFmtId="0" fontId="30" fillId="0" borderId="6" applyNumberFormat="0" applyFill="0" applyAlignment="0" applyProtection="0"/>
    <xf numFmtId="0" fontId="31" fillId="7" borderId="1" applyNumberFormat="0" applyAlignment="0" applyProtection="0"/>
    <xf numFmtId="4" fontId="8" fillId="0" borderId="0">
      <alignment/>
      <protection locked="0"/>
    </xf>
    <xf numFmtId="190" fontId="6" fillId="0" borderId="0">
      <alignment/>
      <protection locked="0"/>
    </xf>
    <xf numFmtId="0" fontId="32" fillId="0" borderId="0" applyNumberFormat="0" applyFill="0" applyBorder="0" applyAlignment="0" applyProtection="0"/>
    <xf numFmtId="0" fontId="33" fillId="0" borderId="7" applyNumberFormat="0" applyFill="0" applyAlignment="0" applyProtection="0"/>
    <xf numFmtId="0" fontId="34" fillId="0" borderId="8" applyNumberForma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20" borderId="10" applyNumberFormat="0" applyAlignment="0" applyProtection="0"/>
    <xf numFmtId="0" fontId="6" fillId="0" borderId="0" applyFont="0" applyFill="0" applyBorder="0" applyAlignment="0" applyProtection="0"/>
    <xf numFmtId="0"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88" fontId="6" fillId="0" borderId="0">
      <alignment/>
      <protection locked="0"/>
    </xf>
    <xf numFmtId="0" fontId="3" fillId="0" borderId="0">
      <alignment/>
      <protection/>
    </xf>
    <xf numFmtId="0" fontId="1" fillId="0" borderId="0" applyNumberFormat="0" applyFill="0" applyBorder="0" applyAlignment="0" applyProtection="0"/>
    <xf numFmtId="0" fontId="8" fillId="0" borderId="11">
      <alignment/>
      <protection locked="0"/>
    </xf>
    <xf numFmtId="187" fontId="6" fillId="0" borderId="0">
      <alignment/>
      <protection locked="0"/>
    </xf>
    <xf numFmtId="191" fontId="6" fillId="0" borderId="0">
      <alignment/>
      <protection locked="0"/>
    </xf>
    <xf numFmtId="177" fontId="10" fillId="0" borderId="0" applyFont="0" applyFill="0" applyBorder="0" applyAlignment="0" applyProtection="0"/>
    <xf numFmtId="177" fontId="11"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79" fontId="10" fillId="0" borderId="0" applyFont="0" applyFill="0" applyBorder="0" applyAlignment="0" applyProtection="0"/>
    <xf numFmtId="179" fontId="11"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78" fontId="10" fillId="0" borderId="0" applyFont="0" applyFill="0" applyBorder="0" applyAlignment="0" applyProtection="0"/>
    <xf numFmtId="178" fontId="11"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180" fontId="10" fillId="0" borderId="0" applyFont="0" applyFill="0" applyBorder="0" applyAlignment="0" applyProtection="0"/>
    <xf numFmtId="180" fontId="11" fillId="0" borderId="0" applyFont="0" applyFill="0" applyBorder="0" applyAlignment="0" applyProtection="0"/>
    <xf numFmtId="180" fontId="12" fillId="0" borderId="0" applyFont="0" applyFill="0" applyBorder="0" applyAlignment="0" applyProtection="0"/>
    <xf numFmtId="180" fontId="1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9" fillId="0" borderId="0" applyFont="0" applyFill="0" applyBorder="0" applyAlignment="0" applyProtection="0"/>
    <xf numFmtId="193" fontId="5" fillId="0" borderId="0">
      <alignment/>
      <protection/>
    </xf>
    <xf numFmtId="180" fontId="9" fillId="0" borderId="0" applyFont="0" applyFill="0" applyBorder="0" applyAlignment="0" applyProtection="0"/>
    <xf numFmtId="0" fontId="9" fillId="0" borderId="0" applyFont="0" applyFill="0" applyBorder="0" applyAlignment="0" applyProtection="0"/>
    <xf numFmtId="194" fontId="14" fillId="0" borderId="0" applyFont="0" applyFill="0" applyBorder="0" applyAlignment="0" applyProtection="0"/>
    <xf numFmtId="185" fontId="0" fillId="0" borderId="0">
      <alignment/>
      <protection/>
    </xf>
    <xf numFmtId="186" fontId="0" fillId="0" borderId="0">
      <alignment/>
      <protection/>
    </xf>
    <xf numFmtId="38" fontId="15" fillId="24" borderId="0" applyNumberFormat="0" applyBorder="0" applyAlignment="0" applyProtection="0"/>
    <xf numFmtId="0" fontId="16" fillId="0" borderId="0">
      <alignment horizontal="left"/>
      <protection/>
    </xf>
    <xf numFmtId="0" fontId="17" fillId="0" borderId="12" applyNumberFormat="0" applyAlignment="0" applyProtection="0"/>
    <xf numFmtId="0" fontId="17" fillId="0" borderId="13">
      <alignment horizontal="left" vertical="center"/>
      <protection/>
    </xf>
    <xf numFmtId="10" fontId="15" fillId="24" borderId="14" applyNumberFormat="0" applyBorder="0" applyAlignment="0" applyProtection="0"/>
    <xf numFmtId="0" fontId="18" fillId="0" borderId="15">
      <alignment/>
      <protection/>
    </xf>
    <xf numFmtId="176" fontId="6" fillId="0" borderId="0">
      <alignment/>
      <protection/>
    </xf>
    <xf numFmtId="0" fontId="9" fillId="0" borderId="0">
      <alignment/>
      <protection/>
    </xf>
    <xf numFmtId="10" fontId="9" fillId="0" borderId="0" applyFont="0" applyFill="0" applyBorder="0" applyAlignment="0" applyProtection="0"/>
    <xf numFmtId="0" fontId="18" fillId="0" borderId="0">
      <alignment/>
      <protection/>
    </xf>
  </cellStyleXfs>
  <cellXfs count="324">
    <xf numFmtId="0" fontId="0" fillId="0" borderId="0" xfId="0" applyAlignment="1">
      <alignment/>
    </xf>
    <xf numFmtId="0" fontId="14" fillId="0" borderId="0" xfId="0" applyFont="1" applyBorder="1" applyAlignment="1">
      <alignment vertical="center"/>
    </xf>
    <xf numFmtId="0" fontId="0" fillId="0" borderId="0" xfId="0" applyAlignment="1">
      <alignment vertical="center"/>
    </xf>
    <xf numFmtId="0" fontId="39" fillId="0" borderId="16" xfId="0" applyFont="1" applyBorder="1" applyAlignment="1">
      <alignment vertical="center"/>
    </xf>
    <xf numFmtId="0" fontId="14" fillId="0" borderId="17" xfId="0" applyFont="1" applyBorder="1" applyAlignment="1">
      <alignment vertical="center"/>
    </xf>
    <xf numFmtId="0" fontId="39" fillId="0" borderId="16" xfId="0" applyFont="1" applyBorder="1" applyAlignment="1">
      <alignment horizontal="left" vertical="top" wrapText="1"/>
    </xf>
    <xf numFmtId="0" fontId="39" fillId="0" borderId="0" xfId="0" applyFont="1" applyBorder="1" applyAlignment="1">
      <alignment horizontal="left" vertical="center" wrapText="1"/>
    </xf>
    <xf numFmtId="0" fontId="39" fillId="0" borderId="17" xfId="0" applyFont="1" applyBorder="1" applyAlignment="1">
      <alignment horizontal="left" vertical="center" wrapText="1"/>
    </xf>
    <xf numFmtId="0" fontId="14" fillId="0" borderId="16" xfId="0" applyFont="1" applyBorder="1" applyAlignment="1">
      <alignment vertical="center"/>
    </xf>
    <xf numFmtId="0" fontId="39" fillId="0" borderId="0" xfId="0" applyFont="1" applyBorder="1" applyAlignment="1">
      <alignment horizontal="left" vertical="center"/>
    </xf>
    <xf numFmtId="0" fontId="39" fillId="0" borderId="17" xfId="0" applyFont="1" applyBorder="1" applyAlignment="1">
      <alignment horizontal="left" vertical="center"/>
    </xf>
    <xf numFmtId="0" fontId="14" fillId="0" borderId="16" xfId="0" applyFont="1" applyBorder="1" applyAlignment="1">
      <alignment horizontal="left" vertical="center"/>
    </xf>
    <xf numFmtId="0" fontId="14" fillId="0" borderId="0" xfId="0" applyFont="1" applyBorder="1" applyAlignment="1">
      <alignment horizontal="left" vertical="center"/>
    </xf>
    <xf numFmtId="0" fontId="14" fillId="0" borderId="17" xfId="0" applyFont="1" applyBorder="1" applyAlignment="1">
      <alignment horizontal="left" vertical="center"/>
    </xf>
    <xf numFmtId="0" fontId="0" fillId="0" borderId="0" xfId="0" applyBorder="1" applyAlignment="1">
      <alignment vertical="center"/>
    </xf>
    <xf numFmtId="0" fontId="4" fillId="0" borderId="0" xfId="0" applyFont="1" applyBorder="1" applyAlignment="1">
      <alignment vertical="center"/>
    </xf>
    <xf numFmtId="0" fontId="47" fillId="0" borderId="14" xfId="0" applyFont="1" applyFill="1" applyBorder="1" applyAlignment="1">
      <alignment horizontal="center" vertical="center" textRotation="255"/>
    </xf>
    <xf numFmtId="0" fontId="4" fillId="0" borderId="0" xfId="0" applyFont="1" applyFill="1" applyBorder="1" applyAlignment="1">
      <alignment vertical="center"/>
    </xf>
    <xf numFmtId="0" fontId="4" fillId="0" borderId="14" xfId="0" applyFont="1" applyFill="1" applyBorder="1" applyAlignment="1">
      <alignment horizontal="center" vertical="center" textRotation="255" wrapText="1"/>
    </xf>
    <xf numFmtId="0" fontId="4" fillId="0" borderId="14" xfId="0" applyFont="1" applyBorder="1" applyAlignment="1">
      <alignment horizontal="center" vertical="center"/>
    </xf>
    <xf numFmtId="0" fontId="47" fillId="22" borderId="18" xfId="0" applyFont="1" applyFill="1" applyBorder="1" applyAlignment="1">
      <alignment horizontal="center" vertical="center" textRotation="255"/>
    </xf>
    <xf numFmtId="0" fontId="4" fillId="22" borderId="14" xfId="0" applyFont="1" applyFill="1" applyBorder="1" applyAlignment="1">
      <alignment horizontal="center" vertical="center" textRotation="255"/>
    </xf>
    <xf numFmtId="0" fontId="47" fillId="0" borderId="18" xfId="0" applyFont="1" applyBorder="1" applyAlignment="1">
      <alignment horizontal="center" vertical="center" textRotation="255" wrapText="1"/>
    </xf>
    <xf numFmtId="0" fontId="4" fillId="0" borderId="14"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0" xfId="0" applyFont="1" applyFill="1" applyBorder="1" applyAlignment="1">
      <alignment horizontal="center" vertical="center" wrapText="1"/>
    </xf>
    <xf numFmtId="0" fontId="4" fillId="0" borderId="14"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4" xfId="0" applyFont="1" applyBorder="1" applyAlignment="1">
      <alignment vertical="center" shrinkToFit="1"/>
    </xf>
    <xf numFmtId="41" fontId="4" fillId="0" borderId="14" xfId="62" applyFont="1" applyBorder="1" applyAlignment="1">
      <alignment vertical="center" shrinkToFit="1"/>
    </xf>
    <xf numFmtId="0" fontId="4" fillId="0" borderId="14" xfId="0" applyFont="1" applyBorder="1" applyAlignment="1">
      <alignment vertical="center"/>
    </xf>
    <xf numFmtId="0" fontId="4" fillId="0" borderId="14" xfId="0" applyNumberFormat="1" applyFont="1" applyBorder="1" applyAlignment="1">
      <alignment horizontal="right" vertical="center" wrapText="1"/>
    </xf>
    <xf numFmtId="41" fontId="4" fillId="0" borderId="19" xfId="62" applyFont="1" applyBorder="1" applyAlignment="1">
      <alignment vertical="center" shrinkToFit="1"/>
    </xf>
    <xf numFmtId="0" fontId="4" fillId="0" borderId="14" xfId="0" applyFont="1" applyBorder="1" applyAlignment="1">
      <alignment horizontal="right" vertical="center" wrapText="1"/>
    </xf>
    <xf numFmtId="0" fontId="4" fillId="0" borderId="14" xfId="0" applyFont="1" applyBorder="1" applyAlignment="1">
      <alignment vertical="top" shrinkToFit="1"/>
    </xf>
    <xf numFmtId="196" fontId="4" fillId="0" borderId="14" xfId="0" applyNumberFormat="1" applyFont="1" applyBorder="1" applyAlignment="1">
      <alignment vertical="center" shrinkToFit="1"/>
    </xf>
    <xf numFmtId="9" fontId="4" fillId="0" borderId="14" xfId="0" applyNumberFormat="1" applyFont="1" applyBorder="1" applyAlignment="1">
      <alignment vertical="center" shrinkToFit="1"/>
    </xf>
    <xf numFmtId="0" fontId="47" fillId="0" borderId="14" xfId="0" applyFont="1" applyBorder="1" applyAlignment="1">
      <alignment horizontal="center" vertical="center" shrinkToFit="1"/>
    </xf>
    <xf numFmtId="41" fontId="47" fillId="25" borderId="14" xfId="62" applyFont="1" applyFill="1" applyBorder="1" applyAlignment="1">
      <alignment vertical="center" shrinkToFit="1"/>
    </xf>
    <xf numFmtId="41" fontId="47" fillId="25" borderId="19" xfId="62" applyFont="1" applyFill="1" applyBorder="1" applyAlignment="1">
      <alignment vertical="center" shrinkToFit="1"/>
    </xf>
    <xf numFmtId="41" fontId="47" fillId="25" borderId="14" xfId="0" applyNumberFormat="1" applyFont="1" applyFill="1" applyBorder="1" applyAlignment="1">
      <alignment vertical="center"/>
    </xf>
    <xf numFmtId="41" fontId="47" fillId="25" borderId="19" xfId="0" applyNumberFormat="1" applyFont="1" applyFill="1" applyBorder="1" applyAlignment="1">
      <alignment vertical="center"/>
    </xf>
    <xf numFmtId="41" fontId="4" fillId="0" borderId="14" xfId="0" applyNumberFormat="1" applyFont="1" applyBorder="1" applyAlignment="1">
      <alignment vertical="center"/>
    </xf>
    <xf numFmtId="41" fontId="4" fillId="0" borderId="19" xfId="0" applyNumberFormat="1" applyFont="1" applyBorder="1" applyAlignment="1">
      <alignment vertical="center"/>
    </xf>
    <xf numFmtId="1" fontId="4" fillId="0" borderId="14" xfId="0" applyNumberFormat="1" applyFont="1" applyBorder="1" applyAlignment="1">
      <alignment vertical="center"/>
    </xf>
    <xf numFmtId="0" fontId="47" fillId="0" borderId="14" xfId="0" applyFont="1" applyBorder="1" applyAlignment="1">
      <alignment horizontal="center" vertical="center"/>
    </xf>
    <xf numFmtId="0" fontId="47" fillId="0" borderId="14" xfId="0" applyFont="1" applyBorder="1" applyAlignment="1">
      <alignment vertical="center"/>
    </xf>
    <xf numFmtId="41" fontId="47" fillId="0" borderId="14" xfId="0" applyNumberFormat="1" applyFont="1" applyBorder="1" applyAlignment="1">
      <alignment vertical="center"/>
    </xf>
    <xf numFmtId="41" fontId="47" fillId="0" borderId="19" xfId="0" applyNumberFormat="1" applyFont="1" applyBorder="1" applyAlignment="1">
      <alignment vertical="center"/>
    </xf>
    <xf numFmtId="195" fontId="4" fillId="0" borderId="14" xfId="0" applyNumberFormat="1" applyFont="1" applyBorder="1" applyAlignment="1">
      <alignment vertical="center"/>
    </xf>
    <xf numFmtId="0" fontId="47" fillId="11" borderId="20" xfId="0" applyFont="1" applyFill="1" applyBorder="1" applyAlignment="1">
      <alignment horizontal="right" vertical="center"/>
    </xf>
    <xf numFmtId="0" fontId="47" fillId="11" borderId="20" xfId="0" applyFont="1" applyFill="1" applyBorder="1" applyAlignment="1">
      <alignment horizontal="left" vertical="center"/>
    </xf>
    <xf numFmtId="0" fontId="47" fillId="11" borderId="21" xfId="0" applyFont="1" applyFill="1" applyBorder="1" applyAlignment="1">
      <alignment horizontal="left" vertical="center"/>
    </xf>
    <xf numFmtId="0" fontId="0" fillId="0" borderId="0" xfId="0" applyBorder="1" applyAlignment="1">
      <alignment horizontal="center" vertical="center"/>
    </xf>
    <xf numFmtId="0" fontId="49" fillId="0" borderId="0" xfId="0" applyFont="1" applyFill="1" applyBorder="1" applyAlignment="1">
      <alignment vertical="center"/>
    </xf>
    <xf numFmtId="0" fontId="4" fillId="0" borderId="14" xfId="0" applyFont="1" applyBorder="1" applyAlignment="1">
      <alignment vertical="center" wrapText="1"/>
    </xf>
    <xf numFmtId="0" fontId="4" fillId="0" borderId="19" xfId="0" applyFont="1" applyBorder="1" applyAlignment="1">
      <alignment vertical="center" wrapText="1"/>
    </xf>
    <xf numFmtId="0" fontId="49" fillId="0" borderId="0" xfId="0" applyFont="1" applyBorder="1" applyAlignment="1">
      <alignment vertical="center"/>
    </xf>
    <xf numFmtId="0" fontId="4" fillId="0" borderId="19" xfId="0" applyFont="1" applyBorder="1" applyAlignment="1">
      <alignment horizontal="center" vertical="center"/>
    </xf>
    <xf numFmtId="0" fontId="47" fillId="25" borderId="14" xfId="0" applyFont="1" applyFill="1" applyBorder="1" applyAlignment="1">
      <alignment horizontal="center" vertical="center" wrapText="1"/>
    </xf>
    <xf numFmtId="0" fontId="47" fillId="0" borderId="0" xfId="0" applyFont="1" applyFill="1" applyBorder="1" applyAlignment="1">
      <alignment vertical="center"/>
    </xf>
    <xf numFmtId="0" fontId="4" fillId="0" borderId="14" xfId="0" applyFont="1" applyFill="1" applyBorder="1" applyAlignment="1">
      <alignment horizontal="center" vertical="center"/>
    </xf>
    <xf numFmtId="195" fontId="4" fillId="0" borderId="14" xfId="0" applyNumberFormat="1" applyFont="1" applyFill="1" applyBorder="1" applyAlignment="1">
      <alignment horizontal="center" vertical="center"/>
    </xf>
    <xf numFmtId="0" fontId="4" fillId="0" borderId="19" xfId="0" applyFont="1" applyFill="1" applyBorder="1" applyAlignment="1">
      <alignment horizontal="center" vertical="center"/>
    </xf>
    <xf numFmtId="41" fontId="4" fillId="0" borderId="14" xfId="62" applyFont="1" applyFill="1" applyBorder="1" applyAlignment="1">
      <alignment horizontal="center" vertical="center"/>
    </xf>
    <xf numFmtId="0" fontId="4" fillId="25" borderId="14" xfId="0" applyFont="1" applyFill="1" applyBorder="1" applyAlignment="1" applyProtection="1">
      <alignment horizontal="right" vertical="center"/>
      <protection locked="0"/>
    </xf>
    <xf numFmtId="0" fontId="4" fillId="25" borderId="14" xfId="0" applyFont="1" applyFill="1" applyBorder="1" applyAlignment="1" applyProtection="1">
      <alignment horizontal="left" vertical="center"/>
      <protection locked="0"/>
    </xf>
    <xf numFmtId="0" fontId="4" fillId="25" borderId="14" xfId="0" applyFont="1" applyFill="1" applyBorder="1" applyAlignment="1" applyProtection="1">
      <alignment horizontal="center" vertical="center"/>
      <protection locked="0"/>
    </xf>
    <xf numFmtId="0" fontId="4" fillId="25" borderId="19" xfId="0" applyFont="1" applyFill="1" applyBorder="1" applyAlignment="1" applyProtection="1">
      <alignment horizontal="center" vertical="center"/>
      <protection locked="0"/>
    </xf>
    <xf numFmtId="0" fontId="47" fillId="0" borderId="14" xfId="0" applyFont="1" applyBorder="1" applyAlignment="1" applyProtection="1">
      <alignment vertical="center"/>
      <protection locked="0"/>
    </xf>
    <xf numFmtId="0" fontId="4" fillId="0" borderId="14" xfId="0" applyFont="1" applyBorder="1" applyAlignment="1" applyProtection="1">
      <alignment vertical="center"/>
      <protection locked="0"/>
    </xf>
    <xf numFmtId="197" fontId="4" fillId="0" borderId="14" xfId="62" applyNumberFormat="1" applyFont="1" applyBorder="1" applyAlignment="1" applyProtection="1">
      <alignment vertical="center"/>
      <protection locked="0"/>
    </xf>
    <xf numFmtId="197" fontId="4" fillId="0" borderId="19" xfId="62" applyNumberFormat="1" applyFont="1" applyBorder="1" applyAlignment="1" applyProtection="1">
      <alignment vertical="center"/>
      <protection locked="0"/>
    </xf>
    <xf numFmtId="0" fontId="4" fillId="0" borderId="14" xfId="0" applyFont="1" applyBorder="1" applyAlignment="1" applyProtection="1">
      <alignment horizontal="center" vertical="center"/>
      <protection locked="0"/>
    </xf>
    <xf numFmtId="199" fontId="4" fillId="0" borderId="19" xfId="62" applyNumberFormat="1" applyFont="1" applyBorder="1" applyAlignment="1" applyProtection="1">
      <alignment vertical="center"/>
      <protection locked="0"/>
    </xf>
    <xf numFmtId="0" fontId="4" fillId="0" borderId="19" xfId="0" applyFont="1" applyBorder="1" applyAlignment="1">
      <alignment vertical="center"/>
    </xf>
    <xf numFmtId="0" fontId="47" fillId="0" borderId="14" xfId="0" applyFont="1" applyBorder="1" applyAlignment="1">
      <alignment horizontal="right" vertical="center"/>
    </xf>
    <xf numFmtId="0" fontId="47" fillId="0" borderId="19" xfId="0" applyFont="1" applyBorder="1" applyAlignment="1">
      <alignment vertical="center"/>
    </xf>
    <xf numFmtId="0" fontId="47" fillId="0" borderId="20" xfId="0" applyFont="1" applyBorder="1" applyAlignment="1">
      <alignment horizontal="center" vertical="center" wrapText="1" shrinkToFit="1"/>
    </xf>
    <xf numFmtId="0" fontId="47" fillId="25" borderId="20" xfId="0" applyFont="1" applyFill="1" applyBorder="1" applyAlignment="1">
      <alignment horizontal="right" vertical="center"/>
    </xf>
    <xf numFmtId="0" fontId="47" fillId="25" borderId="20" xfId="0" applyFont="1" applyFill="1" applyBorder="1" applyAlignment="1">
      <alignment vertical="center"/>
    </xf>
    <xf numFmtId="0" fontId="47" fillId="25" borderId="21" xfId="0" applyFont="1" applyFill="1" applyBorder="1" applyAlignment="1">
      <alignment vertical="center"/>
    </xf>
    <xf numFmtId="0" fontId="50" fillId="0" borderId="0" xfId="0" applyFont="1" applyBorder="1" applyAlignment="1">
      <alignment horizontal="right" vertical="center"/>
    </xf>
    <xf numFmtId="42" fontId="50" fillId="0" borderId="0" xfId="81" applyFont="1" applyBorder="1" applyAlignment="1">
      <alignment vertical="center"/>
    </xf>
    <xf numFmtId="0" fontId="50" fillId="0" borderId="0" xfId="0" applyFont="1" applyBorder="1" applyAlignment="1">
      <alignment vertical="center"/>
    </xf>
    <xf numFmtId="0" fontId="47" fillId="25" borderId="14" xfId="0" applyFont="1" applyFill="1" applyBorder="1" applyAlignment="1">
      <alignment horizontal="right" vertical="center"/>
    </xf>
    <xf numFmtId="0" fontId="47" fillId="25" borderId="14" xfId="0" applyFont="1" applyFill="1" applyBorder="1" applyAlignment="1">
      <alignment vertical="center"/>
    </xf>
    <xf numFmtId="0" fontId="47" fillId="25" borderId="19" xfId="0" applyFont="1" applyFill="1" applyBorder="1" applyAlignment="1">
      <alignment vertical="center"/>
    </xf>
    <xf numFmtId="0" fontId="47" fillId="0" borderId="20" xfId="0" applyFont="1" applyBorder="1" applyAlignment="1">
      <alignment horizontal="center" vertical="center" wrapText="1"/>
    </xf>
    <xf numFmtId="41" fontId="47" fillId="25" borderId="20" xfId="62" applyFont="1" applyFill="1" applyBorder="1" applyAlignment="1">
      <alignment vertical="center"/>
    </xf>
    <xf numFmtId="41" fontId="47" fillId="25" borderId="21" xfId="62" applyFont="1" applyFill="1" applyBorder="1" applyAlignment="1">
      <alignment vertical="center"/>
    </xf>
    <xf numFmtId="0" fontId="4" fillId="0" borderId="0" xfId="0" applyFont="1" applyFill="1" applyBorder="1" applyAlignment="1">
      <alignment horizontal="center" vertical="center" wrapText="1"/>
    </xf>
    <xf numFmtId="0" fontId="47" fillId="0" borderId="0" xfId="0" applyFont="1" applyFill="1" applyBorder="1" applyAlignment="1">
      <alignment horizontal="right" vertical="center"/>
    </xf>
    <xf numFmtId="42" fontId="47" fillId="0" borderId="0" xfId="0" applyNumberFormat="1" applyFont="1" applyFill="1" applyBorder="1" applyAlignment="1">
      <alignment vertical="center"/>
    </xf>
    <xf numFmtId="41" fontId="47" fillId="0" borderId="0" xfId="62" applyFont="1" applyFill="1" applyBorder="1" applyAlignment="1">
      <alignment vertical="center"/>
    </xf>
    <xf numFmtId="0" fontId="47" fillId="0" borderId="0" xfId="0" applyFont="1" applyBorder="1" applyAlignment="1">
      <alignment vertical="center"/>
    </xf>
    <xf numFmtId="0" fontId="4" fillId="26" borderId="14" xfId="0" applyFont="1" applyFill="1" applyBorder="1" applyAlignment="1" applyProtection="1">
      <alignment vertical="center"/>
      <protection locked="0"/>
    </xf>
    <xf numFmtId="0" fontId="4" fillId="0" borderId="22" xfId="0" applyFont="1" applyBorder="1" applyAlignment="1">
      <alignment vertical="center"/>
    </xf>
    <xf numFmtId="0" fontId="4" fillId="0" borderId="23" xfId="0" applyFont="1" applyBorder="1" applyAlignment="1">
      <alignment vertical="center"/>
    </xf>
    <xf numFmtId="41" fontId="4" fillId="0" borderId="19" xfId="62" applyFont="1" applyBorder="1" applyAlignment="1">
      <alignment vertical="center"/>
    </xf>
    <xf numFmtId="0" fontId="4" fillId="0" borderId="14" xfId="0" applyFont="1" applyBorder="1" applyAlignment="1">
      <alignment horizontal="left" vertical="center" wrapText="1"/>
    </xf>
    <xf numFmtId="0" fontId="4" fillId="26" borderId="14" xfId="0" applyFont="1" applyFill="1" applyBorder="1" applyAlignment="1">
      <alignment horizontal="center" vertical="center" wrapText="1"/>
    </xf>
    <xf numFmtId="0" fontId="4" fillId="7" borderId="14" xfId="0" applyFont="1" applyFill="1" applyBorder="1" applyAlignment="1">
      <alignment horizontal="center" vertical="center"/>
    </xf>
    <xf numFmtId="0" fontId="4" fillId="7" borderId="14" xfId="0" applyFont="1" applyFill="1" applyBorder="1" applyAlignment="1">
      <alignment horizontal="right" vertical="center"/>
    </xf>
    <xf numFmtId="0" fontId="4" fillId="7" borderId="19" xfId="0" applyFont="1" applyFill="1" applyBorder="1" applyAlignment="1">
      <alignment horizontal="right" vertical="center"/>
    </xf>
    <xf numFmtId="0" fontId="4" fillId="26" borderId="14" xfId="0" applyFont="1" applyFill="1" applyBorder="1" applyAlignment="1">
      <alignment vertical="center" wrapText="1"/>
    </xf>
    <xf numFmtId="0" fontId="4" fillId="26" borderId="14" xfId="0" applyFont="1" applyFill="1" applyBorder="1" applyAlignment="1">
      <alignment horizontal="center" vertical="center"/>
    </xf>
    <xf numFmtId="0" fontId="4" fillId="0" borderId="14" xfId="0" applyFont="1" applyFill="1" applyBorder="1" applyAlignment="1">
      <alignment vertical="center" wrapText="1"/>
    </xf>
    <xf numFmtId="0" fontId="4" fillId="0" borderId="14" xfId="0" applyFont="1" applyFill="1" applyBorder="1" applyAlignment="1">
      <alignment vertical="center" shrinkToFit="1"/>
    </xf>
    <xf numFmtId="0" fontId="4" fillId="26" borderId="14" xfId="0" applyFont="1" applyFill="1" applyBorder="1" applyAlignment="1">
      <alignment vertical="center" shrinkToFit="1"/>
    </xf>
    <xf numFmtId="0" fontId="4" fillId="26" borderId="14" xfId="0" applyFont="1" applyFill="1" applyBorder="1" applyAlignment="1">
      <alignment horizontal="left" vertical="center" shrinkToFit="1"/>
    </xf>
    <xf numFmtId="42" fontId="4" fillId="0" borderId="23" xfId="81" applyFont="1" applyBorder="1" applyAlignment="1">
      <alignment vertical="center"/>
    </xf>
    <xf numFmtId="42" fontId="4" fillId="0" borderId="22" xfId="81" applyFont="1" applyBorder="1" applyAlignment="1">
      <alignment vertical="center"/>
    </xf>
    <xf numFmtId="42" fontId="4" fillId="0" borderId="23" xfId="0" applyNumberFormat="1" applyFont="1" applyBorder="1" applyAlignment="1">
      <alignment vertical="center"/>
    </xf>
    <xf numFmtId="42" fontId="4" fillId="0" borderId="24" xfId="0" applyNumberFormat="1" applyFont="1" applyBorder="1" applyAlignment="1">
      <alignment vertical="center"/>
    </xf>
    <xf numFmtId="0" fontId="4" fillId="26" borderId="14" xfId="0" applyFont="1" applyFill="1" applyBorder="1" applyAlignment="1">
      <alignment vertical="center"/>
    </xf>
    <xf numFmtId="0" fontId="4" fillId="26" borderId="23" xfId="0" applyFont="1" applyFill="1" applyBorder="1" applyAlignment="1">
      <alignment vertical="center"/>
    </xf>
    <xf numFmtId="0" fontId="4" fillId="26" borderId="22" xfId="0" applyFont="1" applyFill="1" applyBorder="1" applyAlignment="1">
      <alignment vertical="center"/>
    </xf>
    <xf numFmtId="0" fontId="4" fillId="0" borderId="14" xfId="0" applyNumberFormat="1" applyFont="1" applyBorder="1" applyAlignment="1">
      <alignment horizontal="left" vertical="center" wrapText="1"/>
    </xf>
    <xf numFmtId="0" fontId="51" fillId="0" borderId="0" xfId="0" applyFont="1" applyBorder="1" applyAlignment="1">
      <alignment vertical="center"/>
    </xf>
    <xf numFmtId="0" fontId="3" fillId="0" borderId="0" xfId="84">
      <alignment/>
      <protection/>
    </xf>
    <xf numFmtId="0" fontId="57" fillId="0" borderId="0" xfId="84" applyFont="1" applyAlignment="1">
      <alignment horizontal="left" vertical="center"/>
      <protection/>
    </xf>
    <xf numFmtId="0" fontId="58" fillId="0" borderId="0" xfId="84" applyFont="1">
      <alignment/>
      <protection/>
    </xf>
    <xf numFmtId="0" fontId="57" fillId="0" borderId="15" xfId="84" applyFont="1" applyBorder="1" applyAlignment="1">
      <alignment vertical="center"/>
      <protection/>
    </xf>
    <xf numFmtId="0" fontId="57" fillId="0" borderId="25" xfId="84" applyFont="1" applyBorder="1" applyAlignment="1">
      <alignment horizontal="center" vertical="center"/>
      <protection/>
    </xf>
    <xf numFmtId="0" fontId="57" fillId="0" borderId="0" xfId="84" applyFont="1" applyAlignment="1">
      <alignment vertical="center"/>
      <protection/>
    </xf>
    <xf numFmtId="0" fontId="58" fillId="0" borderId="26" xfId="84" applyFont="1" applyBorder="1" applyAlignment="1">
      <alignment horizontal="center" vertical="center" shrinkToFit="1"/>
      <protection/>
    </xf>
    <xf numFmtId="0" fontId="58" fillId="0" borderId="27" xfId="84" applyFont="1" applyBorder="1" applyAlignment="1">
      <alignment horizontal="center" vertical="center" shrinkToFit="1"/>
      <protection/>
    </xf>
    <xf numFmtId="0" fontId="58" fillId="0" borderId="28" xfId="84" applyFont="1" applyBorder="1" applyAlignment="1">
      <alignment horizontal="center" vertical="center" shrinkToFit="1"/>
      <protection/>
    </xf>
    <xf numFmtId="0" fontId="58" fillId="0" borderId="29" xfId="84" applyFont="1" applyBorder="1" applyAlignment="1">
      <alignment horizontal="center" vertical="center" shrinkToFit="1"/>
      <protection/>
    </xf>
    <xf numFmtId="0" fontId="58" fillId="0" borderId="30" xfId="84" applyFont="1" applyBorder="1" applyAlignment="1">
      <alignment horizontal="center" vertical="center" shrinkToFit="1"/>
      <protection/>
    </xf>
    <xf numFmtId="0" fontId="58" fillId="0" borderId="0" xfId="84" applyFont="1" applyBorder="1">
      <alignment/>
      <protection/>
    </xf>
    <xf numFmtId="0" fontId="58" fillId="0" borderId="18" xfId="84" applyFont="1" applyBorder="1" applyAlignment="1">
      <alignment horizontal="center" vertical="center" shrinkToFit="1"/>
      <protection/>
    </xf>
    <xf numFmtId="0" fontId="58" fillId="0" borderId="23" xfId="84" applyFont="1" applyBorder="1" applyAlignment="1">
      <alignment horizontal="center" vertical="center" shrinkToFit="1"/>
      <protection/>
    </xf>
    <xf numFmtId="0" fontId="57" fillId="0" borderId="31" xfId="84" applyFont="1" applyBorder="1" applyAlignment="1">
      <alignment vertical="center"/>
      <protection/>
    </xf>
    <xf numFmtId="0" fontId="57" fillId="0" borderId="31" xfId="84" applyFont="1" applyBorder="1" applyAlignment="1">
      <alignment horizontal="center" vertical="center"/>
      <protection/>
    </xf>
    <xf numFmtId="0" fontId="58" fillId="0" borderId="0" xfId="84" applyFont="1" applyBorder="1" applyAlignment="1">
      <alignment horizontal="left" vertical="center"/>
      <protection/>
    </xf>
    <xf numFmtId="0" fontId="58" fillId="0" borderId="17" xfId="84" applyFont="1" applyBorder="1" applyAlignment="1">
      <alignment horizontal="left" vertical="center"/>
      <protection/>
    </xf>
    <xf numFmtId="0" fontId="63" fillId="0" borderId="0" xfId="84" applyFont="1" applyAlignment="1">
      <alignment horizontal="center"/>
      <protection/>
    </xf>
    <xf numFmtId="0" fontId="65" fillId="0" borderId="0" xfId="84" applyFont="1">
      <alignment/>
      <protection/>
    </xf>
    <xf numFmtId="199" fontId="4" fillId="0" borderId="14" xfId="63" applyNumberFormat="1" applyFont="1" applyBorder="1" applyAlignment="1" applyProtection="1">
      <alignment vertical="center"/>
      <protection locked="0"/>
    </xf>
    <xf numFmtId="199" fontId="4" fillId="0" borderId="19" xfId="63" applyNumberFormat="1" applyFont="1" applyBorder="1" applyAlignment="1" applyProtection="1">
      <alignment vertical="center"/>
      <protection locked="0"/>
    </xf>
    <xf numFmtId="206" fontId="4" fillId="0" borderId="14" xfId="0" applyNumberFormat="1" applyFont="1" applyBorder="1" applyAlignment="1" applyProtection="1">
      <alignment horizontal="center" vertical="center"/>
      <protection locked="0"/>
    </xf>
    <xf numFmtId="204" fontId="4" fillId="0" borderId="14" xfId="0" applyNumberFormat="1" applyFont="1" applyBorder="1" applyAlignment="1" applyProtection="1">
      <alignment horizontal="center" vertical="center"/>
      <protection locked="0"/>
    </xf>
    <xf numFmtId="0" fontId="58" fillId="0" borderId="32" xfId="84" applyFont="1" applyBorder="1" applyAlignment="1">
      <alignment horizontal="center" vertical="center" shrinkToFit="1"/>
      <protection/>
    </xf>
    <xf numFmtId="0" fontId="58" fillId="0" borderId="13" xfId="84" applyFont="1" applyBorder="1" applyAlignment="1">
      <alignment horizontal="center" vertical="center" shrinkToFit="1"/>
      <protection/>
    </xf>
    <xf numFmtId="0" fontId="58" fillId="0" borderId="24" xfId="84" applyFont="1" applyBorder="1" applyAlignment="1">
      <alignment horizontal="center" vertical="center" shrinkToFit="1"/>
      <protection/>
    </xf>
    <xf numFmtId="0" fontId="58" fillId="0" borderId="16" xfId="84" applyFont="1" applyBorder="1" applyAlignment="1">
      <alignment horizontal="left" vertical="center"/>
      <protection/>
    </xf>
    <xf numFmtId="0" fontId="58" fillId="0" borderId="0" xfId="84" applyFont="1" applyBorder="1" applyAlignment="1">
      <alignment horizontal="left" vertical="center"/>
      <protection/>
    </xf>
    <xf numFmtId="0" fontId="58" fillId="0" borderId="17" xfId="84" applyFont="1" applyBorder="1" applyAlignment="1">
      <alignment horizontal="left" vertical="center"/>
      <protection/>
    </xf>
    <xf numFmtId="0" fontId="57" fillId="0" borderId="15" xfId="84" applyFont="1" applyBorder="1" applyAlignment="1">
      <alignment horizontal="center" vertical="center"/>
      <protection/>
    </xf>
    <xf numFmtId="0" fontId="57" fillId="0" borderId="33" xfId="84" applyFont="1" applyBorder="1" applyAlignment="1">
      <alignment horizontal="center" vertical="center"/>
      <protection/>
    </xf>
    <xf numFmtId="0" fontId="57" fillId="0" borderId="15" xfId="84" applyFont="1" applyBorder="1" applyAlignment="1">
      <alignment vertical="center"/>
      <protection/>
    </xf>
    <xf numFmtId="0" fontId="55" fillId="0" borderId="0" xfId="84" applyFont="1" applyAlignment="1">
      <alignment horizontal="center"/>
      <protection/>
    </xf>
    <xf numFmtId="0" fontId="56" fillId="0" borderId="0" xfId="84" applyFont="1" applyAlignment="1">
      <alignment horizontal="center"/>
      <protection/>
    </xf>
    <xf numFmtId="0" fontId="57" fillId="0" borderId="0" xfId="84" applyFont="1" applyAlignment="1">
      <alignment horizontal="left" vertical="center"/>
      <protection/>
    </xf>
    <xf numFmtId="0" fontId="57" fillId="0" borderId="12" xfId="84" applyFont="1" applyBorder="1" applyAlignment="1">
      <alignment horizontal="center" vertical="center"/>
      <protection/>
    </xf>
    <xf numFmtId="0" fontId="57" fillId="0" borderId="34" xfId="84" applyFont="1" applyBorder="1" applyAlignment="1">
      <alignment horizontal="center" vertical="center"/>
      <protection/>
    </xf>
    <xf numFmtId="0" fontId="57" fillId="0" borderId="16" xfId="84" applyFont="1" applyBorder="1" applyAlignment="1">
      <alignment horizontal="left" vertical="center"/>
      <protection/>
    </xf>
    <xf numFmtId="0" fontId="57" fillId="0" borderId="0" xfId="84" applyFont="1" applyBorder="1" applyAlignment="1">
      <alignment horizontal="left" vertical="center"/>
      <protection/>
    </xf>
    <xf numFmtId="0" fontId="57" fillId="0" borderId="17" xfId="84" applyFont="1" applyBorder="1" applyAlignment="1">
      <alignment horizontal="left" vertical="center"/>
      <protection/>
    </xf>
    <xf numFmtId="200" fontId="58" fillId="0" borderId="27" xfId="84" applyNumberFormat="1" applyFont="1" applyBorder="1" applyAlignment="1">
      <alignment horizontal="center" vertical="center" shrinkToFit="1"/>
      <protection/>
    </xf>
    <xf numFmtId="200" fontId="58" fillId="0" borderId="29" xfId="84" applyNumberFormat="1" applyFont="1" applyBorder="1" applyAlignment="1">
      <alignment horizontal="center" vertical="center" shrinkToFit="1"/>
      <protection/>
    </xf>
    <xf numFmtId="200" fontId="58" fillId="0" borderId="35" xfId="84" applyNumberFormat="1" applyFont="1" applyBorder="1" applyAlignment="1">
      <alignment horizontal="center" vertical="center" shrinkToFit="1"/>
      <protection/>
    </xf>
    <xf numFmtId="0" fontId="58" fillId="0" borderId="23" xfId="84" applyFont="1" applyBorder="1" applyAlignment="1">
      <alignment horizontal="center" vertical="center" shrinkToFit="1"/>
      <protection/>
    </xf>
    <xf numFmtId="0" fontId="58" fillId="0" borderId="22" xfId="84" applyFont="1" applyBorder="1" applyAlignment="1">
      <alignment horizontal="center" vertical="center" shrinkToFit="1"/>
      <protection/>
    </xf>
    <xf numFmtId="0" fontId="57" fillId="26" borderId="16" xfId="84" applyFont="1" applyFill="1" applyBorder="1" applyAlignment="1">
      <alignment horizontal="left" vertical="center"/>
      <protection/>
    </xf>
    <xf numFmtId="0" fontId="57" fillId="26" borderId="0" xfId="84" applyFont="1" applyFill="1" applyBorder="1" applyAlignment="1">
      <alignment horizontal="left" vertical="center"/>
      <protection/>
    </xf>
    <xf numFmtId="0" fontId="57" fillId="26" borderId="17" xfId="84" applyFont="1" applyFill="1" applyBorder="1" applyAlignment="1">
      <alignment horizontal="left" vertical="center"/>
      <protection/>
    </xf>
    <xf numFmtId="0" fontId="64" fillId="27" borderId="31" xfId="84" applyFont="1" applyFill="1" applyBorder="1" applyAlignment="1">
      <alignment horizontal="center" vertical="center"/>
      <protection/>
    </xf>
    <xf numFmtId="0" fontId="64" fillId="27" borderId="15" xfId="84" applyFont="1" applyFill="1" applyBorder="1" applyAlignment="1">
      <alignment horizontal="center" vertical="center"/>
      <protection/>
    </xf>
    <xf numFmtId="0" fontId="64" fillId="27" borderId="33" xfId="84" applyFont="1" applyFill="1" applyBorder="1" applyAlignment="1">
      <alignment horizontal="center" vertical="center"/>
      <protection/>
    </xf>
    <xf numFmtId="0" fontId="61" fillId="0" borderId="36" xfId="84" applyFont="1" applyBorder="1" applyAlignment="1">
      <alignment horizontal="center" vertical="center"/>
      <protection/>
    </xf>
    <xf numFmtId="0" fontId="62" fillId="0" borderId="37" xfId="84" applyFont="1" applyBorder="1" applyAlignment="1">
      <alignment horizontal="center" vertical="center"/>
      <protection/>
    </xf>
    <xf numFmtId="0" fontId="62" fillId="0" borderId="38" xfId="84" applyFont="1" applyBorder="1" applyAlignment="1">
      <alignment horizontal="center" vertical="center"/>
      <protection/>
    </xf>
    <xf numFmtId="0" fontId="60" fillId="26" borderId="16" xfId="84" applyFont="1" applyFill="1" applyBorder="1" applyAlignment="1">
      <alignment horizontal="left" vertical="center"/>
      <protection/>
    </xf>
    <xf numFmtId="0" fontId="60" fillId="26" borderId="0" xfId="84" applyFont="1" applyFill="1" applyBorder="1" applyAlignment="1">
      <alignment horizontal="left" vertical="center"/>
      <protection/>
    </xf>
    <xf numFmtId="0" fontId="60" fillId="26" borderId="17" xfId="84" applyFont="1" applyFill="1" applyBorder="1" applyAlignment="1">
      <alignment horizontal="left" vertical="center"/>
      <protection/>
    </xf>
    <xf numFmtId="0" fontId="59" fillId="0" borderId="16" xfId="84" applyFont="1" applyBorder="1" applyAlignment="1">
      <alignment horizontal="center" vertical="center"/>
      <protection/>
    </xf>
    <xf numFmtId="0" fontId="59" fillId="0" borderId="0" xfId="84" applyFont="1" applyBorder="1" applyAlignment="1">
      <alignment horizontal="center" vertical="center"/>
      <protection/>
    </xf>
    <xf numFmtId="0" fontId="59" fillId="0" borderId="17" xfId="84" applyFont="1" applyBorder="1" applyAlignment="1">
      <alignment horizontal="center" vertical="center"/>
      <protection/>
    </xf>
    <xf numFmtId="0" fontId="40" fillId="0" borderId="36" xfId="84" applyFont="1" applyFill="1" applyBorder="1" applyAlignment="1">
      <alignment horizontal="center" vertical="center"/>
      <protection/>
    </xf>
    <xf numFmtId="0" fontId="40" fillId="0" borderId="37" xfId="84" applyFont="1" applyFill="1" applyBorder="1" applyAlignment="1">
      <alignment horizontal="center" vertical="center"/>
      <protection/>
    </xf>
    <xf numFmtId="0" fontId="40" fillId="0" borderId="38" xfId="84" applyFont="1" applyFill="1" applyBorder="1" applyAlignment="1">
      <alignment horizontal="center" vertical="center"/>
      <protection/>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39" fillId="0" borderId="16" xfId="0" applyFont="1" applyBorder="1" applyAlignment="1">
      <alignment vertical="top" wrapText="1"/>
    </xf>
    <xf numFmtId="0" fontId="39" fillId="0" borderId="0" xfId="0" applyFont="1" applyBorder="1" applyAlignment="1">
      <alignment vertical="top" wrapText="1"/>
    </xf>
    <xf numFmtId="0" fontId="39" fillId="0" borderId="17" xfId="0" applyFont="1" applyBorder="1" applyAlignment="1">
      <alignment vertical="top" wrapText="1"/>
    </xf>
    <xf numFmtId="0" fontId="38" fillId="0" borderId="31" xfId="0" applyFont="1" applyBorder="1" applyAlignment="1">
      <alignment horizontal="left" vertical="center"/>
    </xf>
    <xf numFmtId="0" fontId="38" fillId="0" borderId="15" xfId="0" applyFont="1" applyBorder="1" applyAlignment="1">
      <alignment horizontal="left" vertical="center"/>
    </xf>
    <xf numFmtId="0" fontId="38" fillId="0" borderId="33" xfId="0" applyFont="1" applyBorder="1" applyAlignment="1">
      <alignment horizontal="left" vertical="center"/>
    </xf>
    <xf numFmtId="0" fontId="42" fillId="27" borderId="28"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0" xfId="0" applyFont="1" applyFill="1" applyBorder="1" applyAlignment="1">
      <alignment horizontal="center" vertical="center"/>
    </xf>
    <xf numFmtId="0" fontId="43" fillId="0" borderId="31" xfId="84" applyFont="1" applyBorder="1" applyAlignment="1">
      <alignment horizontal="center" vertical="center"/>
      <protection/>
    </xf>
    <xf numFmtId="0" fontId="43" fillId="0" borderId="15" xfId="84" applyFont="1" applyBorder="1" applyAlignment="1">
      <alignment horizontal="center" vertical="center"/>
      <protection/>
    </xf>
    <xf numFmtId="0" fontId="43" fillId="0" borderId="33" xfId="84" applyFont="1" applyBorder="1" applyAlignment="1">
      <alignment horizontal="center" vertical="center"/>
      <protection/>
    </xf>
    <xf numFmtId="31" fontId="20" fillId="0" borderId="16"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45" fillId="27" borderId="16" xfId="84" applyFont="1" applyFill="1" applyBorder="1" applyAlignment="1">
      <alignment horizontal="center" vertical="center"/>
      <protection/>
    </xf>
    <xf numFmtId="0" fontId="45" fillId="27" borderId="0" xfId="84" applyFont="1" applyFill="1" applyBorder="1" applyAlignment="1">
      <alignment horizontal="center" vertical="center"/>
      <protection/>
    </xf>
    <xf numFmtId="0" fontId="45" fillId="27" borderId="17" xfId="84" applyFont="1" applyFill="1" applyBorder="1" applyAlignment="1">
      <alignment horizontal="center" vertical="center"/>
      <protection/>
    </xf>
    <xf numFmtId="0" fontId="44" fillId="26" borderId="31" xfId="0" applyFont="1" applyFill="1" applyBorder="1" applyAlignment="1">
      <alignment horizontal="center" vertical="center"/>
    </xf>
    <xf numFmtId="0" fontId="44" fillId="26" borderId="15" xfId="0" applyFont="1" applyFill="1" applyBorder="1" applyAlignment="1">
      <alignment horizontal="center" vertical="center"/>
    </xf>
    <xf numFmtId="0" fontId="44" fillId="26" borderId="33" xfId="0" applyFont="1" applyFill="1" applyBorder="1" applyAlignment="1">
      <alignment horizontal="center" vertical="center"/>
    </xf>
    <xf numFmtId="0" fontId="66" fillId="0" borderId="16" xfId="0" applyFont="1" applyBorder="1" applyAlignment="1">
      <alignment horizontal="center" vertical="center"/>
    </xf>
    <xf numFmtId="0" fontId="66" fillId="0" borderId="0" xfId="0" applyFont="1" applyBorder="1" applyAlignment="1">
      <alignment horizontal="center" vertical="center"/>
    </xf>
    <xf numFmtId="0" fontId="66" fillId="0" borderId="17" xfId="0" applyFont="1" applyBorder="1" applyAlignment="1">
      <alignment horizontal="center" vertical="center"/>
    </xf>
    <xf numFmtId="0" fontId="41" fillId="0" borderId="16" xfId="0" applyFont="1" applyBorder="1" applyAlignment="1">
      <alignment horizontal="center" vertical="center"/>
    </xf>
    <xf numFmtId="0" fontId="41" fillId="0" borderId="0" xfId="0" applyFont="1" applyBorder="1" applyAlignment="1">
      <alignment horizontal="center" vertical="center"/>
    </xf>
    <xf numFmtId="0" fontId="41" fillId="0" borderId="17" xfId="0" applyFont="1" applyBorder="1" applyAlignment="1">
      <alignment horizontal="center" vertical="center"/>
    </xf>
    <xf numFmtId="0" fontId="4" fillId="0" borderId="14" xfId="0" applyFont="1" applyBorder="1" applyAlignment="1">
      <alignment vertical="center"/>
    </xf>
    <xf numFmtId="0" fontId="47" fillId="25" borderId="18" xfId="0" applyFont="1" applyFill="1" applyBorder="1" applyAlignment="1">
      <alignment horizontal="center" vertical="center"/>
    </xf>
    <xf numFmtId="0" fontId="47" fillId="25" borderId="14" xfId="0" applyFont="1" applyFill="1" applyBorder="1" applyAlignment="1">
      <alignment horizontal="center" vertical="center"/>
    </xf>
    <xf numFmtId="0" fontId="47" fillId="25" borderId="19" xfId="0" applyFont="1" applyFill="1" applyBorder="1" applyAlignment="1">
      <alignment horizontal="center" vertical="center"/>
    </xf>
    <xf numFmtId="0" fontId="4" fillId="0" borderId="14" xfId="0" applyFont="1" applyBorder="1" applyAlignment="1">
      <alignment vertical="top" wrapText="1"/>
    </xf>
    <xf numFmtId="0" fontId="47" fillId="0" borderId="14"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18" xfId="0" applyFont="1" applyFill="1" applyBorder="1" applyAlignment="1">
      <alignment horizontal="center" vertical="center" textRotation="255"/>
    </xf>
    <xf numFmtId="0" fontId="4" fillId="0" borderId="19" xfId="0" applyFont="1" applyBorder="1" applyAlignment="1">
      <alignment vertical="top" wrapText="1"/>
    </xf>
    <xf numFmtId="0" fontId="47" fillId="25" borderId="39" xfId="0" applyFont="1" applyFill="1" applyBorder="1" applyAlignment="1">
      <alignment horizontal="center" vertical="center"/>
    </xf>
    <xf numFmtId="0" fontId="47" fillId="25" borderId="40" xfId="0" applyFont="1" applyFill="1" applyBorder="1" applyAlignment="1">
      <alignment horizontal="center" vertical="center"/>
    </xf>
    <xf numFmtId="0" fontId="4" fillId="22" borderId="14" xfId="0" applyFont="1" applyFill="1" applyBorder="1" applyAlignment="1">
      <alignment vertical="top" wrapText="1"/>
    </xf>
    <xf numFmtId="0" fontId="4" fillId="22" borderId="19" xfId="0" applyFont="1" applyFill="1" applyBorder="1" applyAlignment="1">
      <alignment vertical="top" wrapText="1"/>
    </xf>
    <xf numFmtId="0" fontId="47" fillId="0" borderId="14" xfId="0" applyFont="1" applyBorder="1" applyAlignment="1">
      <alignment horizontal="center" vertical="center" wrapText="1"/>
    </xf>
    <xf numFmtId="0" fontId="47" fillId="0" borderId="19" xfId="0" applyFont="1" applyBorder="1" applyAlignment="1">
      <alignment horizontal="center" vertical="center" wrapText="1"/>
    </xf>
    <xf numFmtId="0" fontId="46" fillId="0" borderId="0" xfId="0" applyFont="1" applyBorder="1" applyAlignment="1">
      <alignment horizontal="center" vertical="center"/>
    </xf>
    <xf numFmtId="0" fontId="47" fillId="0" borderId="18" xfId="0" applyFont="1" applyBorder="1" applyAlignment="1">
      <alignment horizontal="center" vertical="center" textRotation="255" wrapText="1"/>
    </xf>
    <xf numFmtId="0" fontId="47" fillId="0" borderId="18" xfId="0" applyFont="1" applyFill="1" applyBorder="1" applyAlignment="1">
      <alignment horizontal="center" vertical="center"/>
    </xf>
    <xf numFmtId="0" fontId="47" fillId="0" borderId="14" xfId="0" applyFont="1" applyBorder="1" applyAlignment="1">
      <alignment vertical="center"/>
    </xf>
    <xf numFmtId="0" fontId="47" fillId="11" borderId="14" xfId="0" applyFont="1" applyFill="1" applyBorder="1" applyAlignment="1">
      <alignment horizontal="center" vertical="center" shrinkToFit="1"/>
    </xf>
    <xf numFmtId="0" fontId="47" fillId="0" borderId="26" xfId="0" applyFont="1" applyFill="1" applyBorder="1" applyAlignment="1">
      <alignment horizontal="center" vertical="center"/>
    </xf>
    <xf numFmtId="0" fontId="47" fillId="0" borderId="39" xfId="0" applyFont="1" applyFill="1" applyBorder="1" applyAlignment="1">
      <alignment horizontal="center" vertical="center"/>
    </xf>
    <xf numFmtId="0" fontId="47" fillId="0" borderId="18" xfId="0" applyFont="1" applyBorder="1" applyAlignment="1">
      <alignment horizontal="center" vertical="center" textRotation="255" shrinkToFit="1"/>
    </xf>
    <xf numFmtId="0" fontId="47" fillId="25" borderId="26" xfId="0" applyFont="1" applyFill="1" applyBorder="1" applyAlignment="1">
      <alignment horizontal="center" vertical="center"/>
    </xf>
    <xf numFmtId="0" fontId="4" fillId="0" borderId="14" xfId="0" applyFont="1" applyBorder="1" applyAlignment="1">
      <alignment horizontal="center" vertical="center" shrinkToFit="1"/>
    </xf>
    <xf numFmtId="0" fontId="4" fillId="25" borderId="18" xfId="0" applyFont="1" applyFill="1" applyBorder="1" applyAlignment="1">
      <alignment horizontal="center" vertical="center"/>
    </xf>
    <xf numFmtId="0" fontId="4" fillId="25" borderId="14" xfId="0" applyFont="1" applyFill="1" applyBorder="1" applyAlignment="1">
      <alignment horizontal="center" vertical="center"/>
    </xf>
    <xf numFmtId="41" fontId="47" fillId="25" borderId="14" xfId="62" applyFont="1" applyFill="1" applyBorder="1" applyAlignment="1">
      <alignment horizontal="center" vertical="center"/>
    </xf>
    <xf numFmtId="0" fontId="47" fillId="0" borderId="41" xfId="0" applyFont="1" applyFill="1" applyBorder="1" applyAlignment="1">
      <alignment horizontal="center" vertical="center"/>
    </xf>
    <xf numFmtId="0" fontId="47" fillId="0" borderId="20" xfId="0" applyFont="1" applyFill="1" applyBorder="1" applyAlignment="1">
      <alignment horizontal="center" vertical="center"/>
    </xf>
    <xf numFmtId="0" fontId="47" fillId="11" borderId="20" xfId="0" applyFont="1" applyFill="1" applyBorder="1" applyAlignment="1">
      <alignment horizontal="center" vertical="center"/>
    </xf>
    <xf numFmtId="198" fontId="47" fillId="11" borderId="20" xfId="0" applyNumberFormat="1" applyFont="1" applyFill="1" applyBorder="1" applyAlignment="1">
      <alignment horizontal="center" vertical="center"/>
    </xf>
    <xf numFmtId="0" fontId="47" fillId="0" borderId="18" xfId="0" applyFont="1" applyBorder="1" applyAlignment="1">
      <alignment horizontal="center" vertical="center" textRotation="255"/>
    </xf>
    <xf numFmtId="0" fontId="47" fillId="0" borderId="18" xfId="0" applyFont="1" applyBorder="1" applyAlignment="1">
      <alignment horizontal="left" vertical="center"/>
    </xf>
    <xf numFmtId="0" fontId="47" fillId="0" borderId="14" xfId="0" applyFont="1" applyBorder="1" applyAlignment="1">
      <alignment horizontal="left" vertical="center"/>
    </xf>
    <xf numFmtId="0" fontId="47" fillId="0" borderId="19" xfId="0" applyFont="1" applyBorder="1" applyAlignment="1">
      <alignment horizontal="left" vertical="center"/>
    </xf>
    <xf numFmtId="41" fontId="47" fillId="25" borderId="19" xfId="62" applyFont="1" applyFill="1" applyBorder="1" applyAlignment="1">
      <alignment horizontal="center" vertical="center"/>
    </xf>
    <xf numFmtId="0" fontId="47" fillId="26" borderId="18" xfId="0" applyFont="1" applyFill="1" applyBorder="1" applyAlignment="1">
      <alignment horizontal="center" vertical="center" textRotation="255"/>
    </xf>
    <xf numFmtId="0" fontId="4" fillId="0" borderId="14" xfId="0" applyFont="1" applyBorder="1" applyAlignment="1">
      <alignment horizontal="center" vertical="center"/>
    </xf>
    <xf numFmtId="0" fontId="47" fillId="26" borderId="14" xfId="0" applyFont="1" applyFill="1" applyBorder="1" applyAlignment="1">
      <alignment horizontal="center" vertical="center"/>
    </xf>
    <xf numFmtId="0" fontId="47" fillId="26" borderId="18" xfId="0" applyFont="1" applyFill="1" applyBorder="1" applyAlignment="1">
      <alignment horizontal="left" vertical="center"/>
    </xf>
    <xf numFmtId="0" fontId="47" fillId="26" borderId="14" xfId="0" applyFont="1" applyFill="1" applyBorder="1" applyAlignment="1">
      <alignment horizontal="left" vertical="center"/>
    </xf>
    <xf numFmtId="0" fontId="47" fillId="26" borderId="19" xfId="0" applyFont="1" applyFill="1" applyBorder="1" applyAlignment="1">
      <alignment horizontal="left" vertical="center"/>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7" fillId="25" borderId="41" xfId="0" applyFont="1" applyFill="1" applyBorder="1" applyAlignment="1">
      <alignment horizontal="center" vertical="center" wrapText="1"/>
    </xf>
    <xf numFmtId="0" fontId="47" fillId="25" borderId="20" xfId="0" applyFont="1" applyFill="1" applyBorder="1" applyAlignment="1">
      <alignment horizontal="center" vertical="center" wrapText="1"/>
    </xf>
    <xf numFmtId="0" fontId="47" fillId="0" borderId="18" xfId="0" applyFont="1" applyBorder="1" applyAlignment="1">
      <alignment horizontal="center" vertical="center" wrapText="1"/>
    </xf>
    <xf numFmtId="0" fontId="47" fillId="26" borderId="14" xfId="0" applyFont="1" applyFill="1" applyBorder="1" applyAlignment="1">
      <alignment horizontal="center" vertical="center" wrapText="1"/>
    </xf>
    <xf numFmtId="0" fontId="47" fillId="28" borderId="14" xfId="0" applyFont="1" applyFill="1" applyBorder="1" applyAlignment="1">
      <alignment horizontal="center" vertical="center" wrapText="1"/>
    </xf>
    <xf numFmtId="0" fontId="47" fillId="28" borderId="19" xfId="0" applyFont="1" applyFill="1" applyBorder="1" applyAlignment="1">
      <alignment horizontal="center" vertical="center" wrapText="1"/>
    </xf>
    <xf numFmtId="0" fontId="4" fillId="0" borderId="14" xfId="0" applyFont="1" applyBorder="1" applyAlignment="1">
      <alignment horizontal="left" vertical="top" wrapText="1"/>
    </xf>
    <xf numFmtId="0" fontId="4" fillId="0" borderId="19" xfId="0" applyFont="1" applyBorder="1" applyAlignment="1">
      <alignment horizontal="left" vertical="top" wrapText="1"/>
    </xf>
    <xf numFmtId="0" fontId="52" fillId="11" borderId="20" xfId="0" applyFont="1" applyFill="1" applyBorder="1" applyAlignment="1">
      <alignment horizontal="left" vertical="center" wrapText="1"/>
    </xf>
    <xf numFmtId="0" fontId="52" fillId="11" borderId="21" xfId="0" applyFont="1" applyFill="1" applyBorder="1" applyAlignment="1">
      <alignment horizontal="left" vertical="center" wrapText="1"/>
    </xf>
    <xf numFmtId="0" fontId="4" fillId="25" borderId="18" xfId="0" applyFont="1" applyFill="1" applyBorder="1" applyAlignment="1">
      <alignment horizontal="center" vertical="center" wrapText="1" shrinkToFit="1"/>
    </xf>
    <xf numFmtId="0" fontId="4" fillId="25" borderId="14" xfId="0" applyFont="1" applyFill="1" applyBorder="1" applyAlignment="1">
      <alignment horizontal="center" vertical="center" wrapText="1" shrinkToFit="1"/>
    </xf>
    <xf numFmtId="0" fontId="4" fillId="25" borderId="26" xfId="0" applyFont="1" applyFill="1" applyBorder="1" applyAlignment="1">
      <alignment horizontal="center" vertical="center" wrapText="1" shrinkToFit="1"/>
    </xf>
    <xf numFmtId="0" fontId="4" fillId="25" borderId="39" xfId="0" applyFont="1" applyFill="1" applyBorder="1" applyAlignment="1">
      <alignment horizontal="center" vertical="center" wrapText="1" shrinkToFit="1"/>
    </xf>
    <xf numFmtId="0" fontId="47" fillId="0" borderId="41" xfId="0" applyFont="1" applyBorder="1" applyAlignment="1">
      <alignment horizontal="center" vertical="center" wrapText="1"/>
    </xf>
    <xf numFmtId="0" fontId="47" fillId="0" borderId="20" xfId="0" applyFont="1" applyBorder="1" applyAlignment="1">
      <alignment horizontal="center" vertical="center" wrapText="1"/>
    </xf>
    <xf numFmtId="0" fontId="4" fillId="0" borderId="23" xfId="0" applyFont="1" applyBorder="1" applyAlignment="1">
      <alignment vertical="center"/>
    </xf>
    <xf numFmtId="0" fontId="4" fillId="0" borderId="22" xfId="0" applyFont="1" applyBorder="1" applyAlignment="1">
      <alignment vertical="center"/>
    </xf>
    <xf numFmtId="42" fontId="4" fillId="0" borderId="23" xfId="81" applyFont="1" applyBorder="1" applyAlignment="1">
      <alignment vertical="center"/>
    </xf>
    <xf numFmtId="42" fontId="4" fillId="0" borderId="22" xfId="81"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42" fontId="4" fillId="0" borderId="14" xfId="81" applyFont="1" applyBorder="1" applyAlignment="1">
      <alignment vertical="center"/>
    </xf>
    <xf numFmtId="42" fontId="47" fillId="25" borderId="14" xfId="0" applyNumberFormat="1" applyFont="1" applyFill="1" applyBorder="1" applyAlignment="1">
      <alignment vertical="center"/>
    </xf>
    <xf numFmtId="0" fontId="47" fillId="25" borderId="14" xfId="0" applyFont="1" applyFill="1" applyBorder="1" applyAlignment="1">
      <alignment vertical="center"/>
    </xf>
    <xf numFmtId="42" fontId="4" fillId="0" borderId="14" xfId="0" applyNumberFormat="1" applyFont="1" applyBorder="1" applyAlignment="1">
      <alignment vertical="center"/>
    </xf>
    <xf numFmtId="0" fontId="47" fillId="0" borderId="20" xfId="0" applyFont="1" applyBorder="1" applyAlignment="1">
      <alignment horizontal="center" vertical="center"/>
    </xf>
    <xf numFmtId="42" fontId="47" fillId="0" borderId="20" xfId="0" applyNumberFormat="1" applyFont="1" applyBorder="1" applyAlignment="1">
      <alignment vertical="center"/>
    </xf>
    <xf numFmtId="0" fontId="47" fillId="0" borderId="20" xfId="0" applyFont="1" applyBorder="1" applyAlignment="1">
      <alignment vertical="center"/>
    </xf>
    <xf numFmtId="0" fontId="47" fillId="0" borderId="26" xfId="0" applyFont="1" applyBorder="1" applyAlignment="1">
      <alignment horizontal="center" vertical="center"/>
    </xf>
    <xf numFmtId="0" fontId="47" fillId="0" borderId="39" xfId="0" applyFont="1" applyBorder="1" applyAlignment="1">
      <alignment horizontal="center" vertical="center"/>
    </xf>
    <xf numFmtId="0" fontId="4" fillId="0" borderId="14" xfId="0" applyFont="1" applyBorder="1" applyAlignment="1">
      <alignment horizontal="center" vertical="center" wrapText="1" shrinkToFit="1"/>
    </xf>
    <xf numFmtId="0" fontId="47" fillId="26" borderId="39" xfId="0" applyFont="1" applyFill="1" applyBorder="1" applyAlignment="1">
      <alignment horizontal="center" vertical="center"/>
    </xf>
    <xf numFmtId="41" fontId="47" fillId="0" borderId="14" xfId="0" applyNumberFormat="1" applyFont="1" applyBorder="1" applyAlignment="1">
      <alignment vertical="center"/>
    </xf>
    <xf numFmtId="42" fontId="4" fillId="0" borderId="19" xfId="81" applyFont="1" applyBorder="1" applyAlignment="1">
      <alignment vertical="center"/>
    </xf>
    <xf numFmtId="0" fontId="4" fillId="0" borderId="18" xfId="0" applyFont="1" applyBorder="1" applyAlignment="1">
      <alignment horizontal="center" vertical="center" wrapText="1" shrinkToFit="1"/>
    </xf>
    <xf numFmtId="0" fontId="4" fillId="0" borderId="19" xfId="0" applyFont="1" applyBorder="1" applyAlignment="1">
      <alignment vertical="center"/>
    </xf>
    <xf numFmtId="43" fontId="47" fillId="0" borderId="14" xfId="81" applyNumberFormat="1" applyFont="1" applyBorder="1" applyAlignment="1">
      <alignment vertical="center"/>
    </xf>
    <xf numFmtId="42" fontId="47" fillId="0" borderId="14" xfId="81" applyFont="1" applyBorder="1" applyAlignment="1">
      <alignment vertical="center"/>
    </xf>
    <xf numFmtId="0" fontId="47" fillId="25" borderId="14" xfId="0" applyFont="1" applyFill="1" applyBorder="1" applyAlignment="1">
      <alignment horizontal="center" vertical="center" wrapText="1"/>
    </xf>
    <xf numFmtId="0" fontId="4" fillId="0" borderId="18"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7" fillId="25" borderId="19" xfId="0" applyFont="1" applyFill="1" applyBorder="1" applyAlignment="1">
      <alignment horizontal="center" vertical="center" wrapText="1"/>
    </xf>
    <xf numFmtId="0" fontId="4" fillId="0" borderId="13" xfId="0" applyFont="1" applyBorder="1" applyAlignment="1">
      <alignment vertical="center"/>
    </xf>
    <xf numFmtId="0" fontId="4" fillId="0" borderId="24" xfId="0" applyFont="1" applyBorder="1" applyAlignment="1">
      <alignment vertical="center"/>
    </xf>
    <xf numFmtId="0" fontId="4" fillId="0" borderId="41" xfId="0" applyFont="1" applyBorder="1" applyAlignment="1">
      <alignment horizontal="center" vertical="center" wrapText="1" shrinkToFit="1"/>
    </xf>
    <xf numFmtId="0" fontId="47" fillId="0" borderId="18" xfId="0" applyFont="1" applyFill="1" applyBorder="1" applyAlignment="1">
      <alignment horizontal="center" vertical="center" wrapText="1" shrinkToFit="1"/>
    </xf>
    <xf numFmtId="0" fontId="47" fillId="0" borderId="14" xfId="0" applyFont="1" applyFill="1" applyBorder="1" applyAlignment="1">
      <alignment horizontal="center" vertical="center" wrapText="1" shrinkToFit="1"/>
    </xf>
    <xf numFmtId="42" fontId="47" fillId="25" borderId="20" xfId="0" applyNumberFormat="1" applyFont="1" applyFill="1" applyBorder="1" applyAlignment="1">
      <alignment vertical="center"/>
    </xf>
    <xf numFmtId="0" fontId="4" fillId="0" borderId="18" xfId="0" applyFont="1" applyBorder="1" applyAlignment="1">
      <alignment horizontal="center" vertical="center" wrapText="1"/>
    </xf>
    <xf numFmtId="0" fontId="4" fillId="0" borderId="41" xfId="0" applyFont="1" applyBorder="1" applyAlignment="1">
      <alignment horizontal="center" vertical="center" wrapText="1"/>
    </xf>
    <xf numFmtId="42" fontId="47" fillId="25" borderId="20" xfId="81" applyFont="1" applyFill="1" applyBorder="1" applyAlignment="1">
      <alignment vertical="center"/>
    </xf>
    <xf numFmtId="0" fontId="47" fillId="25" borderId="19" xfId="0" applyFont="1" applyFill="1" applyBorder="1" applyAlignment="1">
      <alignment vertical="center"/>
    </xf>
    <xf numFmtId="41" fontId="47" fillId="25" borderId="20" xfId="0" applyNumberFormat="1" applyFont="1" applyFill="1" applyBorder="1" applyAlignment="1">
      <alignment vertical="center"/>
    </xf>
    <xf numFmtId="0" fontId="47" fillId="25" borderId="20" xfId="0" applyFont="1" applyFill="1" applyBorder="1" applyAlignment="1">
      <alignment vertical="center"/>
    </xf>
    <xf numFmtId="0" fontId="47" fillId="26" borderId="40" xfId="0" applyFont="1" applyFill="1" applyBorder="1" applyAlignment="1">
      <alignment horizontal="center" vertical="center"/>
    </xf>
    <xf numFmtId="42" fontId="47" fillId="25" borderId="14" xfId="81" applyFont="1" applyFill="1" applyBorder="1" applyAlignment="1">
      <alignment vertical="center"/>
    </xf>
    <xf numFmtId="0" fontId="47" fillId="0" borderId="21" xfId="0" applyFont="1" applyBorder="1" applyAlignment="1">
      <alignment vertical="center"/>
    </xf>
    <xf numFmtId="42" fontId="4" fillId="26" borderId="23" xfId="81" applyFont="1" applyFill="1" applyBorder="1" applyAlignment="1">
      <alignment vertical="center"/>
    </xf>
    <xf numFmtId="42" fontId="4" fillId="26" borderId="22" xfId="81" applyFont="1" applyFill="1" applyBorder="1" applyAlignment="1">
      <alignment vertical="center"/>
    </xf>
    <xf numFmtId="42" fontId="4" fillId="0" borderId="23" xfId="0" applyNumberFormat="1" applyFont="1" applyBorder="1" applyAlignment="1">
      <alignment vertical="center"/>
    </xf>
    <xf numFmtId="42" fontId="4" fillId="0" borderId="24" xfId="0" applyNumberFormat="1" applyFont="1" applyBorder="1" applyAlignment="1">
      <alignment vertical="center"/>
    </xf>
    <xf numFmtId="42" fontId="4" fillId="26" borderId="23" xfId="0" applyNumberFormat="1" applyFont="1" applyFill="1" applyBorder="1" applyAlignment="1">
      <alignment vertical="center"/>
    </xf>
    <xf numFmtId="42" fontId="4" fillId="26" borderId="24" xfId="0" applyNumberFormat="1" applyFont="1" applyFill="1" applyBorder="1" applyAlignment="1">
      <alignment vertical="center"/>
    </xf>
    <xf numFmtId="42" fontId="4" fillId="0" borderId="24" xfId="81" applyFont="1" applyBorder="1" applyAlignment="1">
      <alignment vertical="center"/>
    </xf>
  </cellXfs>
  <cellStyles count="121">
    <cellStyle name="Normal" xfId="0"/>
    <cellStyle name="18" xfId="15"/>
    <cellStyle name="20% - 강조색1" xfId="16"/>
    <cellStyle name="20% - 강조색2" xfId="17"/>
    <cellStyle name="20% - 강조색3" xfId="18"/>
    <cellStyle name="20% - 강조색4" xfId="19"/>
    <cellStyle name="20% - 강조색5" xfId="20"/>
    <cellStyle name="20% - 강조색6" xfId="21"/>
    <cellStyle name="40% - 강조색1" xfId="22"/>
    <cellStyle name="40% - 강조색2" xfId="23"/>
    <cellStyle name="40% - 강조색3" xfId="24"/>
    <cellStyle name="40% - 강조색4" xfId="25"/>
    <cellStyle name="40% - 강조색5" xfId="26"/>
    <cellStyle name="40% - 강조색6" xfId="27"/>
    <cellStyle name="60% - 강조색1" xfId="28"/>
    <cellStyle name="60% - 강조색2" xfId="29"/>
    <cellStyle name="60% - 강조색3" xfId="30"/>
    <cellStyle name="60% - 강조색4" xfId="31"/>
    <cellStyle name="60% - 강조색5" xfId="32"/>
    <cellStyle name="60% - 강조색6" xfId="33"/>
    <cellStyle name="강조색1" xfId="34"/>
    <cellStyle name="강조색2" xfId="35"/>
    <cellStyle name="강조색3" xfId="36"/>
    <cellStyle name="강조색4" xfId="37"/>
    <cellStyle name="강조색5" xfId="38"/>
    <cellStyle name="강조색6" xfId="39"/>
    <cellStyle name="경고문" xfId="40"/>
    <cellStyle name="계산" xfId="41"/>
    <cellStyle name="고정소숫점" xfId="42"/>
    <cellStyle name="고정출력1" xfId="43"/>
    <cellStyle name="고정출력2" xfId="44"/>
    <cellStyle name="나쁨" xfId="45"/>
    <cellStyle name="날짜" xfId="46"/>
    <cellStyle name="내역서" xfId="47"/>
    <cellStyle name="달러" xfId="48"/>
    <cellStyle name="뒤에 오는 하이퍼링크" xfId="49"/>
    <cellStyle name="똿뗦먛귟 [0.00]_PRODUCT DETAIL Q1" xfId="50"/>
    <cellStyle name="똿뗦먛귟_PRODUCT DETAIL Q1" xfId="51"/>
    <cellStyle name="메모" xfId="52"/>
    <cellStyle name="믅됞 [0.00]_PRODUCT DETAIL Q1" xfId="53"/>
    <cellStyle name="믅됞_PRODUCT DETAIL Q1" xfId="54"/>
    <cellStyle name="Percent" xfId="55"/>
    <cellStyle name="보통" xfId="56"/>
    <cellStyle name="뷭?_BOOKSHIP" xfId="57"/>
    <cellStyle name="설명 텍스트" xfId="58"/>
    <cellStyle name="셀 확인" xfId="59"/>
    <cellStyle name="숫자(R)" xfId="60"/>
    <cellStyle name="Comma" xfId="61"/>
    <cellStyle name="Comma [0]" xfId="62"/>
    <cellStyle name="쉼표 [0] 2" xfId="63"/>
    <cellStyle name="스타일 1" xfId="64"/>
    <cellStyle name="연결된 셀" xfId="65"/>
    <cellStyle name="Followed Hyperlink" xfId="66"/>
    <cellStyle name="요약" xfId="67"/>
    <cellStyle name="입력" xfId="68"/>
    <cellStyle name="자리수" xfId="69"/>
    <cellStyle name="자리수0" xfId="70"/>
    <cellStyle name="제목" xfId="71"/>
    <cellStyle name="제목 1" xfId="72"/>
    <cellStyle name="제목 2" xfId="73"/>
    <cellStyle name="제목 3" xfId="74"/>
    <cellStyle name="제목 4" xfId="75"/>
    <cellStyle name="좋음" xfId="76"/>
    <cellStyle name="출력" xfId="77"/>
    <cellStyle name="콤마 [0]_ 비목별 월별기술 " xfId="78"/>
    <cellStyle name="콤마_ 비목별 월별기술 " xfId="79"/>
    <cellStyle name="Currency" xfId="80"/>
    <cellStyle name="Currency [0]" xfId="81"/>
    <cellStyle name="통화 [0] 2" xfId="82"/>
    <cellStyle name="퍼센트" xfId="83"/>
    <cellStyle name="표준_Fax양식(엑셀)" xfId="84"/>
    <cellStyle name="Hyperlink" xfId="85"/>
    <cellStyle name="합산" xfId="86"/>
    <cellStyle name="화폐기호" xfId="87"/>
    <cellStyle name="화폐기호0" xfId="88"/>
    <cellStyle name="AeE­ [0]_laroux" xfId="89"/>
    <cellStyle name="ÅëÈ­ [0]_laroux" xfId="90"/>
    <cellStyle name="AeE­ [0]_laroux_1" xfId="91"/>
    <cellStyle name="ÅëÈ­ [0]_laroux_1" xfId="92"/>
    <cellStyle name="AeE­ [0]_laroux_2" xfId="93"/>
    <cellStyle name="ÅëÈ­ [0]_laroux_2" xfId="94"/>
    <cellStyle name="AeE­_laroux" xfId="95"/>
    <cellStyle name="ÅëÈ­_laroux" xfId="96"/>
    <cellStyle name="AeE­_laroux_1" xfId="97"/>
    <cellStyle name="ÅëÈ­_laroux_1" xfId="98"/>
    <cellStyle name="AeE­_laroux_2" xfId="99"/>
    <cellStyle name="ÅëÈ­_laroux_2" xfId="100"/>
    <cellStyle name="AÞ¸¶ [0]_laroux" xfId="101"/>
    <cellStyle name="ÄÞ¸¶ [0]_laroux" xfId="102"/>
    <cellStyle name="AÞ¸¶ [0]_laroux_1" xfId="103"/>
    <cellStyle name="ÄÞ¸¶ [0]_laroux_1" xfId="104"/>
    <cellStyle name="AÞ¸¶ [0]_laroux_2" xfId="105"/>
    <cellStyle name="ÄÞ¸¶ [0]_laroux_2" xfId="106"/>
    <cellStyle name="AÞ¸¶_laroux" xfId="107"/>
    <cellStyle name="ÄÞ¸¶_laroux" xfId="108"/>
    <cellStyle name="AÞ¸¶_laroux_1" xfId="109"/>
    <cellStyle name="ÄÞ¸¶_laroux_1" xfId="110"/>
    <cellStyle name="AÞ¸¶_laroux_2" xfId="111"/>
    <cellStyle name="ÄÞ¸¶_laroux_2" xfId="112"/>
    <cellStyle name="C￥AØ_laroux" xfId="113"/>
    <cellStyle name="Ç¥ÁØ_laroux" xfId="114"/>
    <cellStyle name="C￥AØ_laroux_1" xfId="115"/>
    <cellStyle name="Ç¥ÁØ_laroux_1" xfId="116"/>
    <cellStyle name="category" xfId="117"/>
    <cellStyle name="Comma [0]" xfId="118"/>
    <cellStyle name="comma zerodec" xfId="119"/>
    <cellStyle name="Comma_ SG&amp;A Bridge " xfId="120"/>
    <cellStyle name="Currency [0]" xfId="121"/>
    <cellStyle name="Currency_ SG&amp;A Bridge " xfId="122"/>
    <cellStyle name="Currency1" xfId="123"/>
    <cellStyle name="Dollar (zero dec)" xfId="124"/>
    <cellStyle name="Grey" xfId="125"/>
    <cellStyle name="HEADER" xfId="126"/>
    <cellStyle name="Header1" xfId="127"/>
    <cellStyle name="Header2" xfId="128"/>
    <cellStyle name="Input [yellow]" xfId="129"/>
    <cellStyle name="Model" xfId="130"/>
    <cellStyle name="Normal - Style1" xfId="131"/>
    <cellStyle name="Normal_ SG&amp;A Bridge " xfId="132"/>
    <cellStyle name="Percent [2]" xfId="133"/>
    <cellStyle name="subhead"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29</xdr:row>
      <xdr:rowOff>104775</xdr:rowOff>
    </xdr:from>
    <xdr:to>
      <xdr:col>1</xdr:col>
      <xdr:colOff>333375</xdr:colOff>
      <xdr:row>29</xdr:row>
      <xdr:rowOff>523875</xdr:rowOff>
    </xdr:to>
    <xdr:pic>
      <xdr:nvPicPr>
        <xdr:cNvPr id="1" name="Picture 1" descr="코벡마크-2C"/>
        <xdr:cNvPicPr preferRelativeResize="1">
          <a:picLocks noChangeAspect="1"/>
        </xdr:cNvPicPr>
      </xdr:nvPicPr>
      <xdr:blipFill>
        <a:blip r:embed="rId1"/>
        <a:stretch>
          <a:fillRect/>
        </a:stretch>
      </xdr:blipFill>
      <xdr:spPr>
        <a:xfrm>
          <a:off x="581025" y="7943850"/>
          <a:ext cx="5524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28</xdr:row>
      <xdr:rowOff>76200</xdr:rowOff>
    </xdr:from>
    <xdr:to>
      <xdr:col>7</xdr:col>
      <xdr:colOff>428625</xdr:colOff>
      <xdr:row>28</xdr:row>
      <xdr:rowOff>361950</xdr:rowOff>
    </xdr:to>
    <xdr:pic>
      <xdr:nvPicPr>
        <xdr:cNvPr id="1" name="Picture 1" descr="코벡마크-2C"/>
        <xdr:cNvPicPr preferRelativeResize="1">
          <a:picLocks noChangeAspect="1"/>
        </xdr:cNvPicPr>
      </xdr:nvPicPr>
      <xdr:blipFill>
        <a:blip r:embed="rId1"/>
        <a:stretch>
          <a:fillRect/>
        </a:stretch>
      </xdr:blipFill>
      <xdr:spPr>
        <a:xfrm>
          <a:off x="3733800" y="8724900"/>
          <a:ext cx="3810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3</xdr:row>
      <xdr:rowOff>38100</xdr:rowOff>
    </xdr:from>
    <xdr:to>
      <xdr:col>9</xdr:col>
      <xdr:colOff>923925</xdr:colOff>
      <xdr:row>4</xdr:row>
      <xdr:rowOff>2152650</xdr:rowOff>
    </xdr:to>
    <xdr:pic>
      <xdr:nvPicPr>
        <xdr:cNvPr id="1" name="Picture 19" descr="기존건물071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876675" y="1009650"/>
          <a:ext cx="3048000" cy="2286000"/>
        </a:xfrm>
        <a:prstGeom prst="rect">
          <a:avLst/>
        </a:prstGeom>
        <a:noFill/>
        <a:ln w="9525" cmpd="sng">
          <a:noFill/>
        </a:ln>
      </xdr:spPr>
    </xdr:pic>
    <xdr:clientData/>
  </xdr:twoCellAnchor>
  <xdr:twoCellAnchor editAs="oneCell">
    <xdr:from>
      <xdr:col>2</xdr:col>
      <xdr:colOff>495300</xdr:colOff>
      <xdr:row>4</xdr:row>
      <xdr:rowOff>123825</xdr:rowOff>
    </xdr:from>
    <xdr:to>
      <xdr:col>5</xdr:col>
      <xdr:colOff>762000</xdr:colOff>
      <xdr:row>4</xdr:row>
      <xdr:rowOff>2028825</xdr:rowOff>
    </xdr:to>
    <xdr:pic>
      <xdr:nvPicPr>
        <xdr:cNvPr id="2" name="Picture 31" descr="001Ltype[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057275" y="1266825"/>
          <a:ext cx="2381250" cy="1905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4</xdr:row>
      <xdr:rowOff>219075</xdr:rowOff>
    </xdr:from>
    <xdr:to>
      <xdr:col>9</xdr:col>
      <xdr:colOff>904875</xdr:colOff>
      <xdr:row>4</xdr:row>
      <xdr:rowOff>2038350</xdr:rowOff>
    </xdr:to>
    <xdr:grpSp>
      <xdr:nvGrpSpPr>
        <xdr:cNvPr id="1" name="그룹 5"/>
        <xdr:cNvGrpSpPr>
          <a:grpSpLocks/>
        </xdr:cNvGrpSpPr>
      </xdr:nvGrpSpPr>
      <xdr:grpSpPr>
        <a:xfrm>
          <a:off x="3876675" y="1362075"/>
          <a:ext cx="3028950" cy="1809750"/>
          <a:chOff x="3895725" y="1447800"/>
          <a:chExt cx="3028950" cy="1819275"/>
        </a:xfrm>
        <a:solidFill>
          <a:srgbClr val="FFFFFF"/>
        </a:solidFill>
      </xdr:grpSpPr>
      <xdr:pic>
        <xdr:nvPicPr>
          <xdr:cNvPr id="2" name="Picture 21" descr="실외기"/>
          <xdr:cNvPicPr preferRelativeResize="1">
            <a:picLocks noChangeAspect="1"/>
          </xdr:cNvPicPr>
        </xdr:nvPicPr>
        <xdr:blipFill>
          <a:blip r:embed="rId1"/>
          <a:srcRect t="-1274" r="66458" b="12739"/>
          <a:stretch>
            <a:fillRect/>
          </a:stretch>
        </xdr:blipFill>
        <xdr:spPr>
          <a:xfrm>
            <a:off x="6105344" y="2202799"/>
            <a:ext cx="819331" cy="1064276"/>
          </a:xfrm>
          <a:prstGeom prst="rect">
            <a:avLst/>
          </a:prstGeom>
          <a:noFill/>
          <a:ln w="9525" cmpd="sng">
            <a:noFill/>
          </a:ln>
        </xdr:spPr>
      </xdr:pic>
      <xdr:pic>
        <xdr:nvPicPr>
          <xdr:cNvPr id="3" name="Picture 6" descr="2_6img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895725" y="1447800"/>
            <a:ext cx="2161913" cy="1085652"/>
          </a:xfrm>
          <a:prstGeom prst="rect">
            <a:avLst/>
          </a:prstGeom>
          <a:noFill/>
          <a:ln w="9525" cmpd="sng">
            <a:noFill/>
          </a:ln>
        </xdr:spPr>
      </xdr:pic>
    </xdr:grpSp>
    <xdr:clientData/>
  </xdr:twoCellAnchor>
  <xdr:twoCellAnchor editAs="oneCell">
    <xdr:from>
      <xdr:col>2</xdr:col>
      <xdr:colOff>438150</xdr:colOff>
      <xdr:row>4</xdr:row>
      <xdr:rowOff>142875</xdr:rowOff>
    </xdr:from>
    <xdr:to>
      <xdr:col>5</xdr:col>
      <xdr:colOff>704850</xdr:colOff>
      <xdr:row>4</xdr:row>
      <xdr:rowOff>2038350</xdr:rowOff>
    </xdr:to>
    <xdr:pic>
      <xdr:nvPicPr>
        <xdr:cNvPr id="4" name="Picture 31" descr="001Ltype[1]"/>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1000125" y="1285875"/>
          <a:ext cx="2381250" cy="1895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1076;&#49345;&#54785;&#54016;&#51109;\SharedDocs\KOHVAC2002\head\business\estimate\&#49845;&#44277;&#44592;&#49440;&#46020;&#54644;&#49437;\Xair.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48149;&#54861;&#49692;_PC1\D\&#50577;&#49328;\&#44228;&#49328;&#49436;\&#51200;&#49688;&#51312;&#49440;&#51221;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48149;&#54861;&#49692;_PC1\D\&#46041;&#50577;RND\&#44228;&#49328;&#49436;\&#44228;&#49328;&#49436;1(&#46041;&#5057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48149;&#51116;&#49453;_PC1\PROJECT\project\&#50756;&#47308;\&#49340;&#49457;&#54637;&#44277;6-106\&#44228;&#49328;&#49436;\&#44277;&#51312;5&#50900;1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51109;&#44221;&#49437;_PC\D\project\&#51652;&#54665;\&#50689;&#47928;&#44368;&#54924;\&#44228;&#49328;&#49436;\&#44228;&#49328;&#49436;(&#52572;&#513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44592;&#49457;&#54984;_1PC\D\&#48512;&#54616;&#50896;&#48376;\4&#44277;&#51312;~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44592;&#49457;&#54984;_1PC\PROJECT\&#47928;&#48176;\11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54364;&#49457;&#48276;_PC\PROJECT\&#52280;&#44256;\temp\&#44228;&#49328;&#49436;(sts).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E:\sts\&#44228;&#49328;&#49436;\&#44228;&#49328;&#49436;(sts).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48149;&#51116;&#49453;\PROJECT\project\&#51652;&#54665;project\&#48512;&#49328;&#50577;&#51221;\&#49892;&#49884;&#49444;&#44228;%200807&#51228;&#52636;\&#49436;&#47448;\&#44592;&#44228;&#44228;&#49328;&#49436;\&#44060;&#47029;&#44277;&#49324;&#48708;.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44592;&#49457;&#54984;_1PC\PROJECT\&#46041;&#51652;CC&#44228;&#54925;\&#44592;&#49689;&#49324;1015&#45225;&#54408;\&#44228;&#49328;&#49436;\&#44553;&#53461;&#50857;&#4704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hvac\&#53076;&#48289;&#54364;&#51456;&#47928;&#49436;\&#44204;&#51201;%20&#48143;%20&#49324;&#50577;\&#54364;&#51456;&#49324;&#50577;(12.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44608;&#52380;\&#44160;&#53664;\&#44228;&#49328;&#49436;(&#52572;&#5133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Limsy\DRIVER-2%20(D)\sts\&#44228;&#49328;&#49436;\&#48512;&#54616;&#44228;&#49328;&#4943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imsy\DRIVER-2%20(D)\project\&#51652;&#54665;PROJECT\&#49328;&#48376;&#50724;&#54588;&#49828;\&#51652;&#54665;\&#44228;&#54925;\&#44277;&#47928;\&#44553;&#5346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A:\TECH\SAMSUNG\718_1.XLS_x0000_"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Limsy\DRIVER-2%20(D)\edrive\My%20Documents\&#48512;&#54616;&#44228;&#49328;-4.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tool%20land(&#45225;&#54408;)\0527&#45225;&#54408;\&#51109;&#48708;&#44228;&#49328;&#49436;1.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48149;&#54861;&#49692;_PC1\D\sts\&#44228;&#49328;&#49436;\&#44228;&#49328;&#49436;(st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49324;&#51109;&#49892;-&#53076;&#48289;\HEAD\BUSINESS\ESTIMATE\2007-forth\&#51012;&#51648;&#45824;&#54617;(&#51068;&#49569;)&#54788;&#45824;&#49328;&#50629;&#44060;&#48156;\&#44277;&#51312;&#44592;,&#48372;&#51068;&#47084;,&#54156;&#54532;%20&#45212;&#48169;&#53076;&#51068;.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49324;&#51109;&#49892;-&#53076;&#48289;\HEAD\BUSINESS\ESTIMATE\2009-third\&#50640;&#45320;&#51648;&#46356;&#51088;&#51064;-&#50724;&#51452;&#49437;&#49548;&#51109;&#45784;\&#44221;&#51228;&#49457;&#44160;&#53664;-&#52280;&#44256;&#50857;\&#44221;&#51228;&#49457;-150RT(081110)&#49828;&#540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49324;&#51109;&#49892;-&#53076;&#48289;\HEAD\PRODUCT\&#51089;&#50629;&#51648;&#49884;\MADEODER\Order-2004\&#50741;&#54000;&#52972;&#54616;&#51060;&#53581;(KVH-04-04)\&#44592;&#49696;&#44160;&#53664;-0401\&#51228;&#51089;&#51032;&#47280;&#49436;(&#50741;&#54000;&#52972;&#54616;&#51060;&#5358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ohvac\HEAD2004\&#50689;&#50629;\1&#48516;&#44592;\005(&#49457;&#51068;&#51060;&#50644;&#50472;)\&#49457;&#51068;&#51060;&#50644;&#50472;(02.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Kohvac\HEAD2004\&#50689;&#50629;\1&#48516;&#44592;\001(&#50724;&#54588;&#49828;&#53588;&#51648;&#50724;)\&#45824;&#49888;&#44277;&#50689;(01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DOWS\&#48148;&#53461;%20&#54868;&#47732;\EXCEL%20&#48372;&#44288;\&#49849;&#51064;&#49436;&#47448;(F1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48149;&#51116;&#50756;1\&#53076;&#48289;eng2004\&#50976;&#52380;\&#50689;&#50629;\2001-03\&#50724;&#49457;LST\&#44204;&#51201;&#49436;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48149;&#51116;&#50756;\&#44277;&#50976;\&#51076;&#49884;&#48169;2005\&#47785;&#54252;&#54252;&#47476;&#47784;\060105\&#47928;&#49436;\&#51228;&#51089;&#51032;&#47280;&#49436;0601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48169;&#51064;&#49457;\project\&#48124;&#44221;&#54872;\&#46020;&#47732;&#44288;&#47532;\200505\&#54413;&#47548;&#49328;&#50629;(&#51060;&#52380;&#47896;&#50669;)\&#49849;&#51064;&#49436;\&#47928;&#49436;\&#54364;&#51456;&#44204;&#51201;%20&#48143;%20&#49324;&#50577;(04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air (습공기 물성)"/>
      <sheetName val="습공기 상태변화 과정"/>
      <sheetName val="Xunit (단위환산)"/>
      <sheetName val="Selection"/>
      <sheetName val="Module1"/>
      <sheetName val="XXXXXX"/>
      <sheetName val="DUCT견적내역서-1"/>
      <sheetName val="DUCT견적내역서-2"/>
      <sheetName val="각형덕트-1"/>
      <sheetName val="각형덕트-2"/>
      <sheetName val="각형덕트-3"/>
      <sheetName val="보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저수조"/>
      <sheetName val="고가수조"/>
      <sheetName val="급수펌프"/>
      <sheetName val="Module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표지"/>
      <sheetName val="목차"/>
      <sheetName val="설계조건"/>
      <sheetName val="생산장비계산"/>
      <sheetName val="열관류율"/>
      <sheetName val="일반실"/>
      <sheetName val="크린룸"/>
      <sheetName val="풍량계산"/>
      <sheetName val="부하집계"/>
      <sheetName val="냉동기"/>
      <sheetName val="냉각탑"/>
      <sheetName val="보일러(증기)"/>
      <sheetName val="보일러보급수펌프"/>
      <sheetName val="AH-1 "/>
      <sheetName val="AH-2"/>
      <sheetName val="AH-3"/>
      <sheetName val="열교환기"/>
      <sheetName val="순환펌프"/>
      <sheetName val="BFU선정"/>
      <sheetName val="급,배기팬"/>
      <sheetName val="급수사용량"/>
      <sheetName val="급탕탱크"/>
      <sheetName val="급탕순환펌프"/>
      <sheetName val="배수펌프"/>
      <sheetName val="유량1"/>
      <sheetName val="유량2"/>
      <sheetName val="Module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SHAHU-7"/>
      <sheetName val="KSHAHU-6"/>
      <sheetName val="KSHAHU-2"/>
      <sheetName val="발열량"/>
      <sheetName val="부하집계"/>
      <sheetName val="부하집계 (2)"/>
      <sheetName val="목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온수순환펌프"/>
      <sheetName val="급수설비"/>
      <sheetName val="급수펌프"/>
      <sheetName val="급탕탱크"/>
      <sheetName val="급탕순환펌프"/>
      <sheetName val="급탕재순환"/>
      <sheetName val="경유탱크"/>
      <sheetName val="환기설비"/>
      <sheetName val="Module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HU-1"/>
      <sheetName val="AHU-2"/>
      <sheetName val="AHU-3"/>
      <sheetName val="AHU-4"/>
      <sheetName val="AHU-5"/>
      <sheetName val="AHU-6"/>
      <sheetName val="AHU-7"/>
      <sheetName val="특별공조기"/>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표지"/>
      <sheetName val="목차"/>
      <sheetName val="건축개요"/>
      <sheetName val="설계개요"/>
      <sheetName val="열관류율"/>
      <sheetName val="부하집계"/>
      <sheetName val="AHU집계"/>
      <sheetName val="AHU-1"/>
      <sheetName val="AHU-2"/>
      <sheetName val="AHU-3"/>
      <sheetName val="ATU-1"/>
      <sheetName val="HVU계산"/>
      <sheetName val="HVU-1"/>
      <sheetName val="냉온수유니트"/>
      <sheetName val="냉각탑"/>
      <sheetName val="냉온수펌프"/>
      <sheetName val="냉각수펌프"/>
      <sheetName val="FCU선정"/>
      <sheetName val="급수펌프"/>
      <sheetName val="급탕순환펌프"/>
      <sheetName val="배수펌프1"/>
      <sheetName val="환기설비"/>
      <sheetName val="FAN정압계산-1"/>
      <sheetName val="환기장비선정"/>
      <sheetName val="PAC선정"/>
      <sheetName val="Module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풍량계산"/>
      <sheetName val="생산장비계산"/>
      <sheetName val="냉동기"/>
      <sheetName val="냉각탑"/>
      <sheetName val="보일러(증기)"/>
      <sheetName val="보일러보급수펌프"/>
      <sheetName val="OHU"/>
      <sheetName val="AH-1 "/>
      <sheetName val="AH-2"/>
      <sheetName val="AH-3"/>
      <sheetName val="AH-4"/>
      <sheetName val="AH-5"/>
      <sheetName val="FC-1"/>
      <sheetName val="열교환기"/>
      <sheetName val="순환펌프"/>
      <sheetName val="급,배기팬"/>
      <sheetName val="주차장환기"/>
      <sheetName val="저수조"/>
      <sheetName val="급수펌프"/>
      <sheetName val="급탕탱크"/>
      <sheetName val="급탕순환펌프"/>
      <sheetName val="유량1"/>
      <sheetName val="Module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풍량계산"/>
      <sheetName val="생산장비계산"/>
      <sheetName val="냉동기"/>
      <sheetName val="냉각탑"/>
      <sheetName val="보일러(증기)"/>
      <sheetName val="보일러보급수펌프"/>
      <sheetName val="OHU"/>
      <sheetName val="AH-1 "/>
      <sheetName val="AH-2"/>
      <sheetName val="AH-3"/>
      <sheetName val="AH-4"/>
      <sheetName val="AH-5"/>
      <sheetName val="FC-1"/>
      <sheetName val="열교환기"/>
      <sheetName val="순환펌프"/>
      <sheetName val="급,배기팬"/>
      <sheetName val="주차장환기"/>
      <sheetName val="저수조"/>
      <sheetName val="급수펌프"/>
      <sheetName val="급탕탱크"/>
      <sheetName val="급탕순환펌프"/>
      <sheetName val="유량1"/>
      <sheetName val="Module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개략공사비"/>
      <sheetName val="급탕순환펌프"/>
      <sheetName val="저수조"/>
      <sheetName val="AHU-1"/>
      <sheetName val="화장실배기팬"/>
      <sheetName val="급탕설비"/>
      <sheetName val="FCU (2)"/>
      <sheetName val="순환펌프"/>
      <sheetName val="급,배기팬"/>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급탕탱크"/>
      <sheetName val="급탕순환펌프"/>
      <sheetName val="Module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X"/>
      <sheetName val="견적서-갑"/>
      <sheetName val="견적내역서"/>
      <sheetName val="냉난방 AHU-1(120RT)"/>
      <sheetName val="휴먼공기조화기 제작사양"/>
      <sheetName val="data spec"/>
      <sheetName val="data price"/>
      <sheetName val="제원"/>
    </sheetNames>
    <sheetDataSet>
      <sheetData sheetId="5">
        <row r="25">
          <cell r="E25" t="str">
            <v>ELECTRIC HEATER</v>
          </cell>
        </row>
        <row r="26">
          <cell r="E26" t="str">
            <v>HOT WATER COIL</v>
          </cell>
        </row>
        <row r="27">
          <cell r="E27" t="str">
            <v>STEAM COIL</v>
          </cell>
        </row>
        <row r="28">
          <cell r="E28" t="str">
            <v>COMMON COIL</v>
          </cell>
        </row>
        <row r="38">
          <cell r="E38" t="str">
            <v>표준형</v>
          </cell>
        </row>
        <row r="39">
          <cell r="E39" t="str">
            <v>분리형</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표지,목차"/>
      <sheetName val="설계조건"/>
      <sheetName val="기기발열량"/>
      <sheetName val="열관류율"/>
      <sheetName val="PRESS"/>
      <sheetName val="성형"/>
      <sheetName val="조립"/>
      <sheetName val="사무,로비"/>
      <sheetName val="식당,주방"/>
      <sheetName val="부하집계"/>
      <sheetName val="냉동기"/>
      <sheetName val="냉각탑"/>
      <sheetName val="경유탱크"/>
      <sheetName val="보일러(증기)"/>
      <sheetName val="보일러보급수펌프"/>
      <sheetName val="순환펌프"/>
      <sheetName val="AH-1"/>
      <sheetName val="가열코일"/>
      <sheetName val="급,배기팬"/>
      <sheetName val="저수조"/>
      <sheetName val="급수펌프"/>
      <sheetName val="급탕탱크"/>
      <sheetName val="급탕설비"/>
      <sheetName val="급탕순환펌프"/>
      <sheetName val="배수펌프"/>
      <sheetName val="Module1"/>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표지"/>
      <sheetName val="목차"/>
      <sheetName val="설계조건"/>
      <sheetName val="열관류율"/>
      <sheetName val="생산장비계산"/>
      <sheetName val="크린룸(AH-1)"/>
      <sheetName val="일반실(AH-2)"/>
      <sheetName val="일반실(AH-3)"/>
      <sheetName val="일반실(AH-4)"/>
      <sheetName val="일반실(AH-5)"/>
      <sheetName val="화장실"/>
      <sheetName val="풍량계산"/>
      <sheetName val="Module1"/>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급탕탱크"/>
      <sheetName val="Sheet1"/>
      <sheetName val="Sheet2"/>
      <sheetName val="Sheet3"/>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장비요약"/>
      <sheetName val="장비검토"/>
      <sheetName val="AH1"/>
      <sheetName val="AH2"/>
      <sheetName val="PAC1"/>
      <sheetName val="FCU (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AC"/>
      <sheetName val="펌프효율"/>
      <sheetName val="공조펌프일람"/>
      <sheetName val="공조펌프선정"/>
      <sheetName val="위생펌프일람"/>
      <sheetName val="위생펌프선정"/>
      <sheetName val="급수"/>
      <sheetName val="급탕"/>
      <sheetName val="배수"/>
      <sheetName val="환기설비"/>
      <sheetName val="급배기팬일람"/>
      <sheetName val="급배기팬선정"/>
      <sheetName val="주차장환기"/>
      <sheetName val="기타 설비"/>
      <sheetName val="DATA1"/>
      <sheetName val="DATA2"/>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표지"/>
      <sheetName val="목차"/>
      <sheetName val="건축개요"/>
      <sheetName val="설계개요"/>
      <sheetName val="열관류율"/>
      <sheetName val="장비부하집계"/>
      <sheetName val="냉온수유니트"/>
      <sheetName val="냉각탑"/>
      <sheetName val="냉온수펌프"/>
      <sheetName val="보일러(증기)"/>
      <sheetName val="팽창탱크"/>
      <sheetName val="AHU-1"/>
      <sheetName val="CHU-1"/>
      <sheetName val="CHU-2"/>
      <sheetName val="CHU-3"/>
      <sheetName val="FCU"/>
      <sheetName val="가열코일"/>
      <sheetName val="저수조"/>
      <sheetName val="급수펌프"/>
      <sheetName val="급탕탱크"/>
      <sheetName val="급탕순환펌프"/>
      <sheetName val="배수펌프1"/>
      <sheetName val="환기설비"/>
      <sheetName val="FAN정압계산-1"/>
      <sheetName val="환기장비선정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풍량계산"/>
      <sheetName val="생산장비계산"/>
      <sheetName val="냉동기"/>
      <sheetName val="냉각탑"/>
      <sheetName val="보일러(증기)"/>
      <sheetName val="보일러보급수펌프"/>
      <sheetName val="OHU"/>
      <sheetName val="AH-1 "/>
      <sheetName val="AH-2"/>
      <sheetName val="AH-3"/>
      <sheetName val="AH-4"/>
      <sheetName val="AH-5"/>
      <sheetName val="FC-1"/>
      <sheetName val="열교환기"/>
      <sheetName val="순환펌프"/>
      <sheetName val="급,배기팬"/>
      <sheetName val="주차장환기"/>
      <sheetName val="저수조"/>
      <sheetName val="급수펌프"/>
      <sheetName val="급탕탱크"/>
      <sheetName val="급탕순환펌프"/>
      <sheetName val="유량1"/>
      <sheetName val="Module1"/>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표지"/>
      <sheetName val="냉방부하(AHU)"/>
      <sheetName val="난방부하"/>
      <sheetName val="보일러(온수)"/>
      <sheetName val="보일러(숙소용)"/>
      <sheetName val="AHU-1"/>
      <sheetName val="AHU-1 (2)"/>
      <sheetName val="HC"/>
      <sheetName val="저수조"/>
      <sheetName val="부스타펌프"/>
      <sheetName val="Sheet2"/>
      <sheetName val="급탕부하(8H) "/>
      <sheetName val="급탕부하(24H)"/>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제안서목차"/>
      <sheetName val="PROJECT-종합보고서"/>
      <sheetName val="개발제안서-중점사항"/>
      <sheetName val="경제성 표지"/>
      <sheetName val="공기조화설비계획"/>
      <sheetName val="운전비용비교"/>
      <sheetName val="용역유지비집계표"/>
      <sheetName val="연간-관리일정표(24H)"/>
      <sheetName val="1년차"/>
      <sheetName val="2년차"/>
      <sheetName val="일반히트펌프VS비교"/>
      <sheetName val="장비점검일지(AHU-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HU-1(90RT)"/>
      <sheetName val="AHU-2(150RT)"/>
      <sheetName val="AHU-3(90RT)"/>
      <sheetName val="AHU-4(40RT)"/>
      <sheetName val="data spec "/>
      <sheetName val="data spec(1)"/>
      <sheetName val="제원"/>
      <sheetName val="FAX MESSAGE"/>
      <sheetName val="견적표지"/>
      <sheetName val="견적서-갑"/>
      <sheetName val="견적내역서"/>
      <sheetName val="견적내역서(0.8)"/>
      <sheetName val="견적내역서(0.7)"/>
      <sheetName val="냉난방 AHU-1(100RT)"/>
      <sheetName val="data spec"/>
    </sheetNames>
    <sheetDataSet>
      <sheetData sheetId="4">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cell r="AH4">
            <v>33</v>
          </cell>
          <cell r="AI4">
            <v>34</v>
          </cell>
          <cell r="AJ4">
            <v>35</v>
          </cell>
          <cell r="AK4">
            <v>36</v>
          </cell>
        </row>
        <row r="5">
          <cell r="B5">
            <v>5</v>
          </cell>
          <cell r="C5">
            <v>14000</v>
          </cell>
          <cell r="D5" t="str">
            <v>11,000 ~ 16,800</v>
          </cell>
          <cell r="E5" t="str">
            <v>3 x 0.4</v>
          </cell>
          <cell r="F5">
            <v>3300</v>
          </cell>
          <cell r="G5">
            <v>0.081</v>
          </cell>
          <cell r="H5">
            <v>38</v>
          </cell>
          <cell r="I5" t="str">
            <v>27 ~ 38</v>
          </cell>
          <cell r="J5" t="str">
            <v>2 DS</v>
          </cell>
          <cell r="K5">
            <v>32</v>
          </cell>
          <cell r="L5">
            <v>50</v>
          </cell>
          <cell r="M5">
            <v>0.75</v>
          </cell>
          <cell r="N5">
            <v>38</v>
          </cell>
          <cell r="O5" t="str">
            <v>27 ~ 38</v>
          </cell>
          <cell r="P5" t="str">
            <v>2 DS</v>
          </cell>
          <cell r="Q5">
            <v>8</v>
          </cell>
          <cell r="R5">
            <v>14</v>
          </cell>
          <cell r="S5">
            <v>0.4</v>
          </cell>
          <cell r="T5">
            <v>20</v>
          </cell>
          <cell r="U5">
            <v>15</v>
          </cell>
          <cell r="V5">
            <v>0.3</v>
          </cell>
          <cell r="W5" t="str">
            <v>11,000 ~ 16,800</v>
          </cell>
          <cell r="X5">
            <v>70</v>
          </cell>
          <cell r="Y5" t="str">
            <v>90 x 1</v>
          </cell>
          <cell r="Z5">
            <v>12</v>
          </cell>
          <cell r="AA5">
            <v>0.2</v>
          </cell>
          <cell r="AB5">
            <v>3.7</v>
          </cell>
          <cell r="AC5">
            <v>1</v>
          </cell>
          <cell r="AD5" t="str">
            <v>0-50-100</v>
          </cell>
          <cell r="AE5" t="str">
            <v>19.1 x 1</v>
          </cell>
          <cell r="AF5" t="str">
            <v>12.7 x 1</v>
          </cell>
          <cell r="AG5">
            <v>5</v>
          </cell>
          <cell r="AH5">
            <v>2.6</v>
          </cell>
          <cell r="AI5">
            <v>0.2</v>
          </cell>
          <cell r="AJ5" t="str">
            <v>1000 x 3850 x 950</v>
          </cell>
        </row>
        <row r="6">
          <cell r="B6">
            <v>7.5</v>
          </cell>
          <cell r="C6">
            <v>21000</v>
          </cell>
          <cell r="D6" t="str">
            <v>16,500 ~ 25,200</v>
          </cell>
          <cell r="E6" t="str">
            <v>3 x 0.6</v>
          </cell>
          <cell r="F6">
            <v>4950</v>
          </cell>
          <cell r="G6">
            <v>0.126</v>
          </cell>
          <cell r="H6">
            <v>57</v>
          </cell>
          <cell r="I6" t="str">
            <v>40 ~ 57</v>
          </cell>
          <cell r="J6" t="str">
            <v>2.5 DS</v>
          </cell>
          <cell r="K6">
            <v>32</v>
          </cell>
          <cell r="L6">
            <v>50</v>
          </cell>
          <cell r="M6">
            <v>1.5</v>
          </cell>
          <cell r="N6">
            <v>57</v>
          </cell>
          <cell r="O6" t="str">
            <v>40 ~ 57</v>
          </cell>
          <cell r="P6" t="str">
            <v>2.5 DS</v>
          </cell>
          <cell r="Q6">
            <v>8</v>
          </cell>
          <cell r="R6">
            <v>14</v>
          </cell>
          <cell r="S6">
            <v>0.4</v>
          </cell>
          <cell r="T6">
            <v>20</v>
          </cell>
          <cell r="U6">
            <v>15</v>
          </cell>
          <cell r="V6">
            <v>0.45</v>
          </cell>
          <cell r="W6" t="str">
            <v>16,500 ~ 25,200</v>
          </cell>
          <cell r="X6">
            <v>105</v>
          </cell>
          <cell r="Y6" t="str">
            <v>120 x 1</v>
          </cell>
          <cell r="Z6">
            <v>12</v>
          </cell>
          <cell r="AA6">
            <v>0.3</v>
          </cell>
          <cell r="AB6">
            <v>5.5</v>
          </cell>
          <cell r="AC6">
            <v>1</v>
          </cell>
          <cell r="AD6" t="str">
            <v>0-50-100</v>
          </cell>
          <cell r="AE6" t="str">
            <v>22.2 x 1</v>
          </cell>
          <cell r="AF6" t="str">
            <v>15.9 x 1</v>
          </cell>
          <cell r="AG6">
            <v>7</v>
          </cell>
          <cell r="AH6">
            <v>3</v>
          </cell>
          <cell r="AI6">
            <v>0.35</v>
          </cell>
          <cell r="AJ6" t="str">
            <v>1000 x 3850 x 1250</v>
          </cell>
        </row>
        <row r="7">
          <cell r="B7">
            <v>10</v>
          </cell>
          <cell r="C7">
            <v>28000</v>
          </cell>
          <cell r="D7" t="str">
            <v>22,000 ~ 33,600</v>
          </cell>
          <cell r="E7" t="str">
            <v>3 x 0.8</v>
          </cell>
          <cell r="F7">
            <v>6600</v>
          </cell>
          <cell r="G7">
            <v>0.171</v>
          </cell>
          <cell r="H7">
            <v>75</v>
          </cell>
          <cell r="I7" t="str">
            <v>53 ~ 75</v>
          </cell>
          <cell r="J7" t="str">
            <v>2.5 DS</v>
          </cell>
          <cell r="K7">
            <v>32</v>
          </cell>
          <cell r="L7">
            <v>54</v>
          </cell>
          <cell r="M7">
            <v>1.5</v>
          </cell>
          <cell r="N7">
            <v>75</v>
          </cell>
          <cell r="O7" t="str">
            <v>53 ~ 75</v>
          </cell>
          <cell r="P7" t="str">
            <v>2.5 DS</v>
          </cell>
          <cell r="Q7">
            <v>8</v>
          </cell>
          <cell r="R7">
            <v>16</v>
          </cell>
          <cell r="S7">
            <v>0.75</v>
          </cell>
          <cell r="T7">
            <v>25</v>
          </cell>
          <cell r="U7">
            <v>15</v>
          </cell>
          <cell r="V7">
            <v>0.6</v>
          </cell>
          <cell r="W7" t="str">
            <v>22,000 ~ 33,600</v>
          </cell>
          <cell r="X7">
            <v>140</v>
          </cell>
          <cell r="Y7" t="str">
            <v>90 x 2</v>
          </cell>
          <cell r="Z7">
            <v>12</v>
          </cell>
          <cell r="AA7">
            <v>0.4</v>
          </cell>
          <cell r="AB7">
            <v>7.5</v>
          </cell>
          <cell r="AC7">
            <v>1</v>
          </cell>
          <cell r="AD7" t="str">
            <v>0-50-100</v>
          </cell>
          <cell r="AE7" t="str">
            <v>28.0 x 1</v>
          </cell>
          <cell r="AF7" t="str">
            <v>15.9 x 1</v>
          </cell>
          <cell r="AG7" t="str">
            <v>7 x 2</v>
          </cell>
          <cell r="AH7">
            <v>3</v>
          </cell>
          <cell r="AI7">
            <v>0.4</v>
          </cell>
          <cell r="AJ7" t="str">
            <v>1200 x 4000 x 1250</v>
          </cell>
          <cell r="AK7" t="str">
            <v>1500 x 1300 x 1700</v>
          </cell>
        </row>
        <row r="8">
          <cell r="B8">
            <v>15</v>
          </cell>
          <cell r="C8">
            <v>42000</v>
          </cell>
          <cell r="D8" t="str">
            <v>33,000 ~ 50,400</v>
          </cell>
          <cell r="E8" t="str">
            <v>3 x 1.2</v>
          </cell>
          <cell r="F8">
            <v>9900</v>
          </cell>
          <cell r="G8">
            <v>0.23</v>
          </cell>
          <cell r="H8">
            <v>113</v>
          </cell>
          <cell r="I8" t="str">
            <v>80 ~ 113</v>
          </cell>
          <cell r="J8" t="str">
            <v>3 DS</v>
          </cell>
          <cell r="K8">
            <v>32</v>
          </cell>
          <cell r="L8">
            <v>60</v>
          </cell>
          <cell r="M8">
            <v>2.2</v>
          </cell>
          <cell r="N8">
            <v>113</v>
          </cell>
          <cell r="O8" t="str">
            <v>80 ~ 113</v>
          </cell>
          <cell r="P8" t="str">
            <v>3 DS</v>
          </cell>
          <cell r="Q8">
            <v>8</v>
          </cell>
          <cell r="R8">
            <v>19</v>
          </cell>
          <cell r="S8">
            <v>1.5</v>
          </cell>
          <cell r="T8">
            <v>25</v>
          </cell>
          <cell r="U8">
            <v>15</v>
          </cell>
          <cell r="V8">
            <v>0.9</v>
          </cell>
          <cell r="W8" t="str">
            <v>33,000 ~ 50,400</v>
          </cell>
          <cell r="X8">
            <v>210</v>
          </cell>
          <cell r="Y8" t="str">
            <v>120 x 2</v>
          </cell>
          <cell r="Z8">
            <v>12</v>
          </cell>
          <cell r="AA8">
            <v>0.6</v>
          </cell>
          <cell r="AB8">
            <v>5.5</v>
          </cell>
          <cell r="AC8">
            <v>2</v>
          </cell>
          <cell r="AD8" t="str">
            <v>0-50-100</v>
          </cell>
          <cell r="AE8" t="str">
            <v>22.2 x 2</v>
          </cell>
          <cell r="AF8" t="str">
            <v>15.9 x 2</v>
          </cell>
          <cell r="AG8" t="str">
            <v>7 x 2</v>
          </cell>
          <cell r="AH8" t="str">
            <v>3 x 2</v>
          </cell>
          <cell r="AI8">
            <v>0.6</v>
          </cell>
          <cell r="AJ8" t="str">
            <v>1500 x 4300 x 1250</v>
          </cell>
          <cell r="AK8" t="str">
            <v>1700 x 1500 x 1700</v>
          </cell>
        </row>
        <row r="9">
          <cell r="B9">
            <v>20</v>
          </cell>
          <cell r="C9">
            <v>56000</v>
          </cell>
          <cell r="D9" t="str">
            <v>44,000 ~ 67,200</v>
          </cell>
          <cell r="E9" t="str">
            <v>3 x 1.6</v>
          </cell>
          <cell r="F9">
            <v>13200</v>
          </cell>
          <cell r="G9">
            <v>0.29</v>
          </cell>
          <cell r="H9">
            <v>150</v>
          </cell>
          <cell r="I9" t="str">
            <v>105 ~ 150</v>
          </cell>
          <cell r="J9" t="str">
            <v>3 DS</v>
          </cell>
          <cell r="K9">
            <v>32</v>
          </cell>
          <cell r="L9">
            <v>62</v>
          </cell>
          <cell r="M9">
            <v>3.7</v>
          </cell>
          <cell r="N9">
            <v>150</v>
          </cell>
          <cell r="O9" t="str">
            <v>105 ~ 150</v>
          </cell>
          <cell r="P9" t="str">
            <v>3 DS</v>
          </cell>
          <cell r="Q9">
            <v>8</v>
          </cell>
          <cell r="R9">
            <v>21</v>
          </cell>
          <cell r="S9">
            <v>1.5</v>
          </cell>
          <cell r="T9">
            <v>32</v>
          </cell>
          <cell r="U9">
            <v>15</v>
          </cell>
          <cell r="V9">
            <v>1.2</v>
          </cell>
          <cell r="W9" t="str">
            <v>44,000 ~ 67,200</v>
          </cell>
          <cell r="X9">
            <v>280</v>
          </cell>
          <cell r="Y9" t="str">
            <v>120 x 3</v>
          </cell>
          <cell r="Z9">
            <v>12</v>
          </cell>
          <cell r="AA9">
            <v>0.9</v>
          </cell>
          <cell r="AB9">
            <v>7.5</v>
          </cell>
          <cell r="AC9">
            <v>2</v>
          </cell>
          <cell r="AD9" t="str">
            <v>0-50-100</v>
          </cell>
          <cell r="AE9" t="str">
            <v>28.0 x 2</v>
          </cell>
          <cell r="AF9" t="str">
            <v>15.9 x 2</v>
          </cell>
          <cell r="AG9" t="str">
            <v>14 x 2</v>
          </cell>
          <cell r="AH9" t="str">
            <v>3 x 2</v>
          </cell>
          <cell r="AI9">
            <v>0.8</v>
          </cell>
          <cell r="AJ9" t="str">
            <v>1500 x 4300 x 1500</v>
          </cell>
          <cell r="AK9" t="str">
            <v>2000 x 1600 x 1700</v>
          </cell>
        </row>
        <row r="10">
          <cell r="B10">
            <v>25</v>
          </cell>
          <cell r="C10">
            <v>70000</v>
          </cell>
          <cell r="D10" t="str">
            <v>55,000 ~ 84,000</v>
          </cell>
          <cell r="E10" t="str">
            <v>3 x 1.7</v>
          </cell>
          <cell r="F10">
            <v>16500</v>
          </cell>
          <cell r="G10">
            <v>0.338</v>
          </cell>
          <cell r="H10">
            <v>188</v>
          </cell>
          <cell r="I10" t="str">
            <v>132 ~ 188</v>
          </cell>
          <cell r="J10" t="str">
            <v>3.5 DS</v>
          </cell>
          <cell r="K10">
            <v>33</v>
          </cell>
          <cell r="L10">
            <v>63</v>
          </cell>
          <cell r="M10">
            <v>3.7</v>
          </cell>
          <cell r="N10">
            <v>188</v>
          </cell>
          <cell r="O10" t="str">
            <v>132 ~ 188</v>
          </cell>
          <cell r="P10" t="str">
            <v>3.5 DS</v>
          </cell>
          <cell r="Q10">
            <v>8</v>
          </cell>
          <cell r="R10">
            <v>21</v>
          </cell>
          <cell r="S10">
            <v>2.2</v>
          </cell>
          <cell r="T10">
            <v>32</v>
          </cell>
          <cell r="U10">
            <v>15</v>
          </cell>
          <cell r="V10">
            <v>1.5</v>
          </cell>
          <cell r="W10" t="str">
            <v>55,000 ~ 84,000</v>
          </cell>
          <cell r="X10">
            <v>350</v>
          </cell>
          <cell r="Y10" t="str">
            <v>140 x 3</v>
          </cell>
          <cell r="Z10">
            <v>12</v>
          </cell>
          <cell r="AA10">
            <v>1.2</v>
          </cell>
          <cell r="AB10">
            <v>9.4</v>
          </cell>
          <cell r="AC10">
            <v>2</v>
          </cell>
          <cell r="AD10" t="str">
            <v>0-50-100</v>
          </cell>
          <cell r="AE10" t="str">
            <v>31.8 x 2</v>
          </cell>
          <cell r="AF10" t="str">
            <v>19.1 x 2</v>
          </cell>
          <cell r="AG10">
            <v>28</v>
          </cell>
          <cell r="AH10" t="str">
            <v>4.5 x 2</v>
          </cell>
          <cell r="AI10">
            <v>1</v>
          </cell>
          <cell r="AJ10" t="str">
            <v>1750 x 4850 x 1600</v>
          </cell>
          <cell r="AK10" t="str">
            <v>2000 x 1800 x 1700</v>
          </cell>
        </row>
        <row r="11">
          <cell r="B11">
            <v>30</v>
          </cell>
          <cell r="C11">
            <v>84000</v>
          </cell>
          <cell r="D11" t="str">
            <v>66,000 ~ 100,800</v>
          </cell>
          <cell r="E11" t="str">
            <v>3 x 2.1</v>
          </cell>
          <cell r="F11">
            <v>19800</v>
          </cell>
          <cell r="G11">
            <v>0.416</v>
          </cell>
          <cell r="H11">
            <v>225</v>
          </cell>
          <cell r="I11" t="str">
            <v>158 ~ 225</v>
          </cell>
          <cell r="J11" t="str">
            <v>3.5 DS</v>
          </cell>
          <cell r="K11">
            <v>33</v>
          </cell>
          <cell r="L11">
            <v>65</v>
          </cell>
          <cell r="M11">
            <v>5.5</v>
          </cell>
          <cell r="N11">
            <v>225</v>
          </cell>
          <cell r="O11" t="str">
            <v>158 ~ 225</v>
          </cell>
          <cell r="P11" t="str">
            <v>3.5 DS</v>
          </cell>
          <cell r="Q11">
            <v>8</v>
          </cell>
          <cell r="R11">
            <v>21</v>
          </cell>
          <cell r="S11">
            <v>3.7</v>
          </cell>
          <cell r="T11">
            <v>32</v>
          </cell>
          <cell r="U11">
            <v>15</v>
          </cell>
          <cell r="V11">
            <v>1.8</v>
          </cell>
          <cell r="W11" t="str">
            <v>66,000 ~ 100,800</v>
          </cell>
          <cell r="X11">
            <v>420</v>
          </cell>
          <cell r="Y11" t="str">
            <v>140 x 4</v>
          </cell>
          <cell r="Z11">
            <v>12</v>
          </cell>
          <cell r="AA11">
            <v>1.6</v>
          </cell>
          <cell r="AB11">
            <v>22.5</v>
          </cell>
          <cell r="AC11">
            <v>1</v>
          </cell>
          <cell r="AD11" t="str">
            <v>0-50-100</v>
          </cell>
          <cell r="AE11" t="str">
            <v>38.1 x 1</v>
          </cell>
          <cell r="AF11" t="str">
            <v>28.0 x 1</v>
          </cell>
          <cell r="AG11">
            <v>36</v>
          </cell>
          <cell r="AH11">
            <v>9</v>
          </cell>
          <cell r="AI11">
            <v>1.2</v>
          </cell>
          <cell r="AJ11" t="str">
            <v>1900 x 4900 x 1600</v>
          </cell>
          <cell r="AK11" t="str">
            <v>2200 x 1800 x 1800</v>
          </cell>
        </row>
        <row r="12">
          <cell r="B12">
            <v>40</v>
          </cell>
          <cell r="C12">
            <v>112000</v>
          </cell>
          <cell r="D12" t="str">
            <v>88,000 ~ 134,400</v>
          </cell>
          <cell r="E12" t="str">
            <v>3 x 2.7</v>
          </cell>
          <cell r="F12">
            <v>26400</v>
          </cell>
          <cell r="G12">
            <v>0.51</v>
          </cell>
          <cell r="H12">
            <v>300</v>
          </cell>
          <cell r="I12" t="str">
            <v>210 ~ 300</v>
          </cell>
          <cell r="J12" t="str">
            <v>4 DS</v>
          </cell>
          <cell r="K12">
            <v>33</v>
          </cell>
          <cell r="L12">
            <v>67</v>
          </cell>
          <cell r="M12">
            <v>22.5</v>
          </cell>
          <cell r="N12">
            <v>300</v>
          </cell>
          <cell r="O12" t="str">
            <v>210 ~ 300</v>
          </cell>
          <cell r="P12" t="str">
            <v>4 DS</v>
          </cell>
          <cell r="Q12">
            <v>8</v>
          </cell>
          <cell r="R12">
            <v>23</v>
          </cell>
          <cell r="S12">
            <v>3.7</v>
          </cell>
          <cell r="T12">
            <v>40</v>
          </cell>
          <cell r="U12">
            <v>15</v>
          </cell>
          <cell r="V12">
            <v>2.2</v>
          </cell>
          <cell r="W12" t="str">
            <v>88,000 ~ 134,400</v>
          </cell>
          <cell r="X12">
            <v>560</v>
          </cell>
          <cell r="Y12" t="str">
            <v>140 x 5</v>
          </cell>
          <cell r="Z12">
            <v>12</v>
          </cell>
          <cell r="AA12">
            <v>2</v>
          </cell>
          <cell r="AB12">
            <v>30</v>
          </cell>
          <cell r="AC12">
            <v>1</v>
          </cell>
          <cell r="AD12" t="str">
            <v>0-50-100</v>
          </cell>
          <cell r="AE12" t="str">
            <v>54.0 x 1</v>
          </cell>
          <cell r="AF12" t="str">
            <v>28.0 x 1</v>
          </cell>
          <cell r="AG12">
            <v>46</v>
          </cell>
          <cell r="AH12">
            <v>14</v>
          </cell>
          <cell r="AI12">
            <v>1.6</v>
          </cell>
          <cell r="AJ12" t="str">
            <v>2000 x 5100 x 1800</v>
          </cell>
          <cell r="AK12" t="str">
            <v>2400 x 2200 x 1800</v>
          </cell>
        </row>
        <row r="13">
          <cell r="B13">
            <v>50</v>
          </cell>
          <cell r="C13">
            <v>140000</v>
          </cell>
          <cell r="D13" t="str">
            <v>110,000 ~ 168,000</v>
          </cell>
          <cell r="E13" t="str">
            <v>4 x 2.7</v>
          </cell>
          <cell r="F13">
            <v>33000</v>
          </cell>
          <cell r="G13">
            <v>0.629</v>
          </cell>
          <cell r="H13">
            <v>375</v>
          </cell>
          <cell r="I13" t="str">
            <v>263 ~ 375</v>
          </cell>
          <cell r="J13" t="str">
            <v>4.5 DS</v>
          </cell>
          <cell r="K13">
            <v>34</v>
          </cell>
          <cell r="L13">
            <v>71</v>
          </cell>
          <cell r="M13">
            <v>7.5</v>
          </cell>
          <cell r="N13">
            <v>375</v>
          </cell>
          <cell r="O13" t="str">
            <v>263 ~ 375</v>
          </cell>
          <cell r="P13" t="str">
            <v>4.5 DS</v>
          </cell>
          <cell r="Q13">
            <v>8</v>
          </cell>
          <cell r="R13">
            <v>25</v>
          </cell>
          <cell r="S13">
            <v>3.7</v>
          </cell>
          <cell r="T13">
            <v>40</v>
          </cell>
          <cell r="U13">
            <v>15</v>
          </cell>
          <cell r="V13">
            <v>3</v>
          </cell>
          <cell r="W13" t="str">
            <v>110,000 ~ 168,000</v>
          </cell>
          <cell r="X13">
            <v>700</v>
          </cell>
          <cell r="Y13" t="str">
            <v>140 x 6</v>
          </cell>
          <cell r="Z13">
            <v>14.5</v>
          </cell>
          <cell r="AA13">
            <v>2.4</v>
          </cell>
          <cell r="AB13">
            <v>37</v>
          </cell>
          <cell r="AC13">
            <v>1</v>
          </cell>
          <cell r="AD13" t="str">
            <v>0-50-100</v>
          </cell>
          <cell r="AE13" t="str">
            <v>54.0 x 1</v>
          </cell>
          <cell r="AF13" t="str">
            <v>28.0 x 1</v>
          </cell>
          <cell r="AG13">
            <v>51</v>
          </cell>
          <cell r="AH13">
            <v>14</v>
          </cell>
          <cell r="AI13">
            <v>2</v>
          </cell>
          <cell r="AJ13" t="str">
            <v>2200 x 5550 x 1800</v>
          </cell>
          <cell r="AK13" t="str">
            <v>2550 x 2200 x 1800</v>
          </cell>
        </row>
        <row r="14">
          <cell r="B14">
            <v>60</v>
          </cell>
          <cell r="C14">
            <v>168000</v>
          </cell>
          <cell r="D14" t="str">
            <v>132,000 ~ 201,600</v>
          </cell>
          <cell r="E14" t="str">
            <v>4 x 3.3</v>
          </cell>
          <cell r="F14">
            <v>39600</v>
          </cell>
          <cell r="G14">
            <v>0.81</v>
          </cell>
          <cell r="H14">
            <v>450</v>
          </cell>
          <cell r="I14" t="str">
            <v>315 ~ 450</v>
          </cell>
          <cell r="J14" t="str">
            <v>4.5 DS</v>
          </cell>
          <cell r="K14">
            <v>39</v>
          </cell>
          <cell r="L14">
            <v>78</v>
          </cell>
          <cell r="M14">
            <v>11.2</v>
          </cell>
          <cell r="N14">
            <v>450</v>
          </cell>
          <cell r="O14" t="str">
            <v>315 ~ 450</v>
          </cell>
          <cell r="P14" t="str">
            <v>4.5 DS</v>
          </cell>
          <cell r="Q14">
            <v>13</v>
          </cell>
          <cell r="R14">
            <v>332</v>
          </cell>
          <cell r="S14">
            <v>7.5</v>
          </cell>
          <cell r="T14">
            <v>40</v>
          </cell>
          <cell r="U14">
            <v>15</v>
          </cell>
          <cell r="V14">
            <v>3.6</v>
          </cell>
          <cell r="W14" t="str">
            <v>132,000 ~ 201,600</v>
          </cell>
          <cell r="X14">
            <v>840</v>
          </cell>
          <cell r="Y14" t="str">
            <v>140 x 7</v>
          </cell>
          <cell r="Z14">
            <v>21</v>
          </cell>
          <cell r="AA14">
            <v>2.8</v>
          </cell>
          <cell r="AB14">
            <v>45</v>
          </cell>
          <cell r="AC14">
            <v>1</v>
          </cell>
          <cell r="AD14" t="str">
            <v>0-50-100</v>
          </cell>
          <cell r="AE14" t="str">
            <v>65.0 x 1</v>
          </cell>
          <cell r="AF14" t="str">
            <v>28.0 x 1</v>
          </cell>
          <cell r="AG14" t="str">
            <v>39 x 2</v>
          </cell>
          <cell r="AH14">
            <v>14</v>
          </cell>
          <cell r="AI14">
            <v>2.4</v>
          </cell>
          <cell r="AJ14" t="str">
            <v>2450 x 5550 x 1800</v>
          </cell>
          <cell r="AK14" t="str">
            <v>2950 x 2200 x 1800</v>
          </cell>
        </row>
        <row r="15">
          <cell r="B15">
            <v>70</v>
          </cell>
          <cell r="C15">
            <v>196000</v>
          </cell>
          <cell r="D15" t="str">
            <v>154,000 ~ 235,200</v>
          </cell>
          <cell r="E15" t="str">
            <v>4 x 3.8</v>
          </cell>
          <cell r="F15">
            <v>76200</v>
          </cell>
          <cell r="G15">
            <v>0.912</v>
          </cell>
          <cell r="H15">
            <v>525</v>
          </cell>
          <cell r="I15" t="str">
            <v>368 ~ 525</v>
          </cell>
          <cell r="J15" t="str">
            <v>5 DS</v>
          </cell>
          <cell r="K15">
            <v>39</v>
          </cell>
          <cell r="L15">
            <v>80</v>
          </cell>
          <cell r="M15">
            <v>15</v>
          </cell>
          <cell r="N15">
            <v>525</v>
          </cell>
          <cell r="O15" t="str">
            <v>368 ~ 525</v>
          </cell>
          <cell r="P15" t="str">
            <v>5 DS</v>
          </cell>
          <cell r="Q15">
            <v>13</v>
          </cell>
          <cell r="R15">
            <v>33</v>
          </cell>
          <cell r="S15">
            <v>7.5</v>
          </cell>
          <cell r="T15">
            <v>40</v>
          </cell>
          <cell r="U15">
            <v>15</v>
          </cell>
          <cell r="V15">
            <v>4</v>
          </cell>
          <cell r="W15" t="str">
            <v>154,000 ~ 235,000</v>
          </cell>
          <cell r="X15">
            <v>980</v>
          </cell>
          <cell r="Y15" t="str">
            <v>140 x 8</v>
          </cell>
          <cell r="Z15">
            <v>21</v>
          </cell>
          <cell r="AA15">
            <v>4</v>
          </cell>
          <cell r="AB15" t="str">
            <v>30 + 22.5</v>
          </cell>
          <cell r="AC15">
            <v>2</v>
          </cell>
          <cell r="AD15" t="str">
            <v>0-50-100</v>
          </cell>
          <cell r="AE15" t="str">
            <v>44.5 x 2</v>
          </cell>
          <cell r="AF15" t="str">
            <v>28.0 x 2</v>
          </cell>
          <cell r="AG15" t="str">
            <v>39 x 2</v>
          </cell>
          <cell r="AH15" t="str">
            <v>14 x 2</v>
          </cell>
          <cell r="AI15">
            <v>2.7</v>
          </cell>
          <cell r="AJ15" t="str">
            <v>2450 x 5950 x 2200</v>
          </cell>
          <cell r="AK15" t="str">
            <v>2950 x 2300 x 1800</v>
          </cell>
        </row>
        <row r="16">
          <cell r="B16">
            <v>80</v>
          </cell>
          <cell r="C16">
            <v>224000</v>
          </cell>
          <cell r="D16" t="str">
            <v>176,000 ~ 268,800</v>
          </cell>
          <cell r="E16" t="str">
            <v>4 x 4.5</v>
          </cell>
          <cell r="F16">
            <v>52800</v>
          </cell>
          <cell r="G16">
            <v>1.007</v>
          </cell>
          <cell r="H16">
            <v>600</v>
          </cell>
          <cell r="I16" t="str">
            <v>420 ~ 600</v>
          </cell>
          <cell r="J16" t="str">
            <v>5.5 DS</v>
          </cell>
          <cell r="K16">
            <v>39</v>
          </cell>
          <cell r="L16">
            <v>85</v>
          </cell>
          <cell r="M16">
            <v>15</v>
          </cell>
          <cell r="N16">
            <v>600</v>
          </cell>
          <cell r="O16" t="str">
            <v>420 ~ 600</v>
          </cell>
          <cell r="P16" t="str">
            <v>5.5 DS</v>
          </cell>
          <cell r="Q16">
            <v>13</v>
          </cell>
          <cell r="R16">
            <v>37</v>
          </cell>
          <cell r="S16">
            <v>7.5</v>
          </cell>
          <cell r="T16">
            <v>40</v>
          </cell>
          <cell r="U16">
            <v>15</v>
          </cell>
          <cell r="V16">
            <v>4.5</v>
          </cell>
          <cell r="W16" t="str">
            <v>176,000 ~ 268,800</v>
          </cell>
          <cell r="X16">
            <v>1120</v>
          </cell>
          <cell r="Y16" t="str">
            <v>140 x 10</v>
          </cell>
          <cell r="Z16">
            <v>21</v>
          </cell>
          <cell r="AA16">
            <v>4</v>
          </cell>
          <cell r="AB16">
            <v>30</v>
          </cell>
          <cell r="AC16">
            <v>2</v>
          </cell>
          <cell r="AD16" t="str">
            <v>0-50-100</v>
          </cell>
          <cell r="AE16" t="str">
            <v>44.5 x 2</v>
          </cell>
          <cell r="AF16" t="str">
            <v>28.0 x 2</v>
          </cell>
          <cell r="AG16" t="str">
            <v>46 x 2</v>
          </cell>
          <cell r="AH16" t="str">
            <v>14 x 2</v>
          </cell>
          <cell r="AI16">
            <v>3</v>
          </cell>
          <cell r="AJ16" t="str">
            <v>2750 x 6200 x 2200</v>
          </cell>
          <cell r="AK16" t="str">
            <v>3450 x 2400 x 1800</v>
          </cell>
        </row>
        <row r="17">
          <cell r="B17">
            <v>90</v>
          </cell>
          <cell r="C17">
            <v>252000</v>
          </cell>
          <cell r="D17" t="str">
            <v>198,000 ~ 302,400</v>
          </cell>
          <cell r="E17" t="str">
            <v>4 x 4.9</v>
          </cell>
          <cell r="F17">
            <v>59400</v>
          </cell>
          <cell r="G17">
            <v>0.06</v>
          </cell>
          <cell r="H17">
            <v>675</v>
          </cell>
          <cell r="I17" t="str">
            <v>473 ~ 675</v>
          </cell>
          <cell r="J17" t="str">
            <v>5.5 DS</v>
          </cell>
          <cell r="K17">
            <v>39</v>
          </cell>
          <cell r="L17">
            <v>90</v>
          </cell>
          <cell r="M17">
            <v>55</v>
          </cell>
          <cell r="N17">
            <v>675</v>
          </cell>
          <cell r="O17" t="str">
            <v>473 ~ 675</v>
          </cell>
          <cell r="P17" t="str">
            <v>5.5 DS</v>
          </cell>
          <cell r="Q17">
            <v>15</v>
          </cell>
          <cell r="R17">
            <v>40</v>
          </cell>
          <cell r="S17">
            <v>11</v>
          </cell>
          <cell r="T17">
            <v>40</v>
          </cell>
          <cell r="U17">
            <v>15</v>
          </cell>
          <cell r="V17">
            <v>5</v>
          </cell>
          <cell r="W17" t="str">
            <v>198,000 ~ 302,400</v>
          </cell>
          <cell r="X17">
            <v>1260</v>
          </cell>
          <cell r="Y17" t="str">
            <v>140 x 12</v>
          </cell>
          <cell r="Z17">
            <v>27</v>
          </cell>
          <cell r="AA17">
            <v>4.8</v>
          </cell>
          <cell r="AB17" t="str">
            <v>30 + 37</v>
          </cell>
          <cell r="AC17" t="str">
            <v>1 + 1</v>
          </cell>
          <cell r="AD17" t="str">
            <v>0-50-100</v>
          </cell>
          <cell r="AE17" t="str">
            <v>54.0 x 2</v>
          </cell>
          <cell r="AF17" t="str">
            <v>28.0 x 2</v>
          </cell>
          <cell r="AG17" t="str">
            <v>46 x 2</v>
          </cell>
          <cell r="AH17" t="str">
            <v>14 x 2</v>
          </cell>
          <cell r="AI17">
            <v>3.4</v>
          </cell>
          <cell r="AJ17" t="str">
            <v>2950 x 6250 x 2200</v>
          </cell>
          <cell r="AK17" t="str">
            <v>4950 x 2200 x 1800</v>
          </cell>
        </row>
        <row r="18">
          <cell r="B18">
            <v>100</v>
          </cell>
          <cell r="C18">
            <v>280000</v>
          </cell>
          <cell r="D18" t="str">
            <v>220,000 ~ 336,000</v>
          </cell>
          <cell r="E18" t="str">
            <v>4 x 5.6</v>
          </cell>
          <cell r="F18">
            <v>66000</v>
          </cell>
          <cell r="G18">
            <v>1.416</v>
          </cell>
          <cell r="H18">
            <v>750</v>
          </cell>
          <cell r="I18" t="str">
            <v>525 ~ 750</v>
          </cell>
          <cell r="J18" t="str">
            <v>6 DS</v>
          </cell>
          <cell r="K18">
            <v>39</v>
          </cell>
          <cell r="L18">
            <v>92</v>
          </cell>
          <cell r="M18">
            <v>22.5</v>
          </cell>
          <cell r="N18">
            <v>750</v>
          </cell>
          <cell r="O18" t="str">
            <v>525 ~ 750</v>
          </cell>
          <cell r="P18" t="str">
            <v>6 DS</v>
          </cell>
          <cell r="Q18">
            <v>15</v>
          </cell>
          <cell r="R18">
            <v>41</v>
          </cell>
          <cell r="S18">
            <v>11</v>
          </cell>
          <cell r="T18">
            <v>40</v>
          </cell>
          <cell r="U18">
            <v>15</v>
          </cell>
          <cell r="V18">
            <v>5.3</v>
          </cell>
          <cell r="W18" t="str">
            <v>220,000 ~ 336,000</v>
          </cell>
          <cell r="X18">
            <v>1400</v>
          </cell>
          <cell r="Y18" t="str">
            <v>140 x 12</v>
          </cell>
          <cell r="Z18">
            <v>27</v>
          </cell>
          <cell r="AA18">
            <v>4.8</v>
          </cell>
          <cell r="AB18">
            <v>37</v>
          </cell>
          <cell r="AC18">
            <v>2</v>
          </cell>
          <cell r="AD18" t="str">
            <v>0-50-100</v>
          </cell>
          <cell r="AE18" t="str">
            <v>54.0 x 2</v>
          </cell>
          <cell r="AF18" t="str">
            <v>28.0 x 2</v>
          </cell>
          <cell r="AG18" t="str">
            <v>46 x 2</v>
          </cell>
          <cell r="AH18" t="str">
            <v>14 x 2</v>
          </cell>
          <cell r="AI18">
            <v>3.6</v>
          </cell>
          <cell r="AJ18" t="str">
            <v>2950 x 6550 x 2200</v>
          </cell>
          <cell r="AK18" t="str">
            <v>5100 x 2200 x 1800</v>
          </cell>
        </row>
        <row r="19">
          <cell r="B19">
            <v>120</v>
          </cell>
          <cell r="C19">
            <v>336000</v>
          </cell>
          <cell r="D19" t="str">
            <v>264,000 ~ 403,200</v>
          </cell>
          <cell r="E19" t="str">
            <v>4 x 6.7</v>
          </cell>
          <cell r="F19">
            <v>79200</v>
          </cell>
          <cell r="G19">
            <v>1.536</v>
          </cell>
          <cell r="H19">
            <v>900</v>
          </cell>
          <cell r="I19" t="str">
            <v>630 ~ 900</v>
          </cell>
          <cell r="J19" t="str">
            <v>7 DS</v>
          </cell>
          <cell r="K19">
            <v>39</v>
          </cell>
          <cell r="L19">
            <v>100</v>
          </cell>
          <cell r="M19">
            <v>37</v>
          </cell>
          <cell r="N19">
            <v>900</v>
          </cell>
          <cell r="O19" t="str">
            <v>630 ~ 900</v>
          </cell>
          <cell r="P19" t="str">
            <v>7 DS</v>
          </cell>
          <cell r="Q19">
            <v>15</v>
          </cell>
          <cell r="R19">
            <v>43</v>
          </cell>
          <cell r="S19">
            <v>15</v>
          </cell>
          <cell r="T19">
            <v>50</v>
          </cell>
          <cell r="U19">
            <v>15</v>
          </cell>
          <cell r="V19">
            <v>6</v>
          </cell>
          <cell r="W19" t="str">
            <v>264,000 ~ 403,200</v>
          </cell>
          <cell r="X19">
            <v>1680</v>
          </cell>
          <cell r="Y19" t="str">
            <v>140 x 14</v>
          </cell>
          <cell r="Z19">
            <v>27</v>
          </cell>
          <cell r="AA19">
            <v>5.6</v>
          </cell>
          <cell r="AB19">
            <v>45</v>
          </cell>
          <cell r="AC19">
            <v>2</v>
          </cell>
          <cell r="AD19" t="str">
            <v>0-50-100</v>
          </cell>
          <cell r="AE19" t="str">
            <v>65.0 x 2</v>
          </cell>
          <cell r="AF19" t="str">
            <v>28.0 x 2</v>
          </cell>
          <cell r="AG19" t="str">
            <v>51 x 2</v>
          </cell>
          <cell r="AH19" t="str">
            <v>14 x 2</v>
          </cell>
          <cell r="AI19">
            <v>4</v>
          </cell>
          <cell r="AJ19" t="str">
            <v>3450 x 6900 x 2400</v>
          </cell>
          <cell r="AK19" t="str">
            <v>5900 x 2200 x 1800</v>
          </cell>
        </row>
        <row r="20">
          <cell r="B20">
            <v>150</v>
          </cell>
          <cell r="C20">
            <v>420000</v>
          </cell>
          <cell r="D20" t="str">
            <v>330,000 ~ 504,000</v>
          </cell>
          <cell r="E20" t="str">
            <v>4 x 7.9</v>
          </cell>
          <cell r="F20">
            <v>99000</v>
          </cell>
          <cell r="G20">
            <v>2.016</v>
          </cell>
          <cell r="H20">
            <v>1125</v>
          </cell>
          <cell r="I20" t="str">
            <v>788 ~ 1125</v>
          </cell>
          <cell r="J20" t="str">
            <v>7 DS</v>
          </cell>
          <cell r="K20">
            <v>39</v>
          </cell>
          <cell r="L20">
            <v>100</v>
          </cell>
          <cell r="M20">
            <v>30</v>
          </cell>
          <cell r="N20">
            <v>1125</v>
          </cell>
          <cell r="O20" t="str">
            <v>788 ~ 1125</v>
          </cell>
          <cell r="P20" t="str">
            <v>7 DS</v>
          </cell>
          <cell r="Q20">
            <v>15</v>
          </cell>
          <cell r="R20">
            <v>48</v>
          </cell>
          <cell r="S20">
            <v>15</v>
          </cell>
          <cell r="T20">
            <v>50</v>
          </cell>
          <cell r="U20">
            <v>20</v>
          </cell>
          <cell r="V20">
            <v>7.2</v>
          </cell>
          <cell r="W20" t="str">
            <v>330,000 ~ 504,000</v>
          </cell>
          <cell r="X20">
            <v>2100</v>
          </cell>
          <cell r="Y20" t="str">
            <v>140 x 18</v>
          </cell>
          <cell r="Z20">
            <v>22</v>
          </cell>
          <cell r="AA20">
            <v>7.2</v>
          </cell>
          <cell r="AB20">
            <v>37</v>
          </cell>
          <cell r="AC20">
            <v>3</v>
          </cell>
          <cell r="AD20" t="str">
            <v>0-50-100</v>
          </cell>
          <cell r="AE20" t="str">
            <v>65.0 x 2</v>
          </cell>
          <cell r="AF20" t="str">
            <v>28.0 x 3</v>
          </cell>
          <cell r="AG20" t="str">
            <v>46 x 3</v>
          </cell>
          <cell r="AH20" t="str">
            <v>14 x 3</v>
          </cell>
          <cell r="AI20">
            <v>4.8</v>
          </cell>
          <cell r="AJ20" t="str">
            <v>4000 x 7250 x 2400</v>
          </cell>
          <cell r="AK20" t="str">
            <v>7650 x 2200 x 1800</v>
          </cell>
        </row>
        <row r="21">
          <cell r="B21">
            <v>180</v>
          </cell>
          <cell r="C21">
            <v>504000</v>
          </cell>
          <cell r="D21" t="str">
            <v>396,000 ~ 604,800</v>
          </cell>
          <cell r="E21" t="str">
            <v>4 x 9.6</v>
          </cell>
          <cell r="F21">
            <v>118800</v>
          </cell>
          <cell r="G21">
            <v>2.624</v>
          </cell>
          <cell r="H21">
            <v>1350</v>
          </cell>
          <cell r="I21" t="str">
            <v>945 ~ 1,350</v>
          </cell>
          <cell r="J21" t="str">
            <v>8 DS</v>
          </cell>
          <cell r="K21">
            <v>39</v>
          </cell>
          <cell r="L21">
            <v>104</v>
          </cell>
          <cell r="M21">
            <v>37</v>
          </cell>
          <cell r="N21">
            <v>1350</v>
          </cell>
          <cell r="O21" t="str">
            <v>945 ~ 1,350</v>
          </cell>
          <cell r="P21" t="str">
            <v>8 DS</v>
          </cell>
          <cell r="Q21">
            <v>15</v>
          </cell>
          <cell r="R21">
            <v>52</v>
          </cell>
          <cell r="S21">
            <v>22.5</v>
          </cell>
          <cell r="T21">
            <v>65</v>
          </cell>
          <cell r="U21">
            <v>20</v>
          </cell>
          <cell r="V21">
            <v>8.4</v>
          </cell>
          <cell r="W21" t="str">
            <v>396,000 ~ 604,800</v>
          </cell>
          <cell r="X21">
            <v>2520</v>
          </cell>
          <cell r="Y21" t="str">
            <v>140 x 20</v>
          </cell>
          <cell r="Z21">
            <v>22</v>
          </cell>
          <cell r="AA21">
            <v>8</v>
          </cell>
          <cell r="AB21">
            <v>45</v>
          </cell>
          <cell r="AC21">
            <v>3</v>
          </cell>
          <cell r="AD21" t="str">
            <v>0-30-60-100</v>
          </cell>
          <cell r="AE21" t="str">
            <v>65.0 x 3</v>
          </cell>
          <cell r="AF21" t="str">
            <v>28.0 x 3</v>
          </cell>
          <cell r="AG21" t="str">
            <v>51 x 3</v>
          </cell>
          <cell r="AH21" t="str">
            <v>14 x 3</v>
          </cell>
          <cell r="AI21">
            <v>5.6</v>
          </cell>
          <cell r="AJ21" t="str">
            <v>4200 x 7850 x 2700</v>
          </cell>
          <cell r="AK21" t="str">
            <v>8850 x 2200 x 1800</v>
          </cell>
        </row>
        <row r="22">
          <cell r="B22">
            <v>200</v>
          </cell>
          <cell r="C22">
            <v>560000</v>
          </cell>
          <cell r="D22" t="str">
            <v>440,000 ~ 672,000</v>
          </cell>
          <cell r="E22" t="str">
            <v>4 x 11.0</v>
          </cell>
          <cell r="F22">
            <v>132000</v>
          </cell>
          <cell r="G22">
            <v>3.132</v>
          </cell>
          <cell r="H22">
            <v>1500</v>
          </cell>
          <cell r="I22" t="str">
            <v>1,050 ~ 1,500</v>
          </cell>
          <cell r="J22" t="str">
            <v>9 DS</v>
          </cell>
          <cell r="K22">
            <v>39</v>
          </cell>
          <cell r="L22">
            <v>108</v>
          </cell>
          <cell r="M22">
            <v>45</v>
          </cell>
          <cell r="N22">
            <v>1500</v>
          </cell>
          <cell r="O22" t="str">
            <v>1,050 ~ 1,500</v>
          </cell>
          <cell r="P22" t="str">
            <v>9 DS</v>
          </cell>
          <cell r="Q22">
            <v>15</v>
          </cell>
          <cell r="R22">
            <v>56</v>
          </cell>
          <cell r="S22">
            <v>30</v>
          </cell>
          <cell r="T22">
            <v>65</v>
          </cell>
          <cell r="U22">
            <v>25</v>
          </cell>
          <cell r="V22">
            <v>9.6</v>
          </cell>
          <cell r="W22" t="str">
            <v>440,000 ~ 672,000</v>
          </cell>
          <cell r="X22">
            <v>2800</v>
          </cell>
          <cell r="Y22" t="str">
            <v>140 x 22</v>
          </cell>
          <cell r="Z22">
            <v>22</v>
          </cell>
          <cell r="AA22">
            <v>8.8</v>
          </cell>
          <cell r="AB22">
            <v>37</v>
          </cell>
          <cell r="AC22">
            <v>4</v>
          </cell>
          <cell r="AD22" t="str">
            <v>0-50-100</v>
          </cell>
          <cell r="AE22" t="str">
            <v>54.0 x 4</v>
          </cell>
          <cell r="AF22" t="str">
            <v>28.0 x 4</v>
          </cell>
          <cell r="AG22" t="str">
            <v>46 x 4</v>
          </cell>
          <cell r="AH22" t="str">
            <v>14 x 4</v>
          </cell>
          <cell r="AI22">
            <v>6.4</v>
          </cell>
          <cell r="AJ22" t="str">
            <v>4400 x 8200 x 3000</v>
          </cell>
          <cell r="AK22" t="str">
            <v>10200 x 2200 x 1800</v>
          </cell>
        </row>
        <row r="25">
          <cell r="B25">
            <v>1</v>
          </cell>
          <cell r="C25" t="str">
            <v>ELECTRIC HEATER</v>
          </cell>
        </row>
        <row r="26">
          <cell r="B26">
            <v>2</v>
          </cell>
          <cell r="C26" t="str">
            <v>HOT WATER COIL</v>
          </cell>
        </row>
        <row r="27">
          <cell r="B27">
            <v>3</v>
          </cell>
          <cell r="C27" t="str">
            <v>STEAM COIL</v>
          </cell>
        </row>
        <row r="28">
          <cell r="B28">
            <v>4</v>
          </cell>
          <cell r="C28" t="str">
            <v>COMMON COIL</v>
          </cell>
        </row>
        <row r="33">
          <cell r="E33" t="str">
            <v>HERMETIC RECIPRO</v>
          </cell>
        </row>
        <row r="34">
          <cell r="E34" t="str">
            <v>HERMERTIC SCROLL</v>
          </cell>
        </row>
        <row r="35">
          <cell r="E35" t="str">
            <v>SEMI-HERMETIC SCREW</v>
          </cell>
        </row>
        <row r="36">
          <cell r="E36" t="str">
            <v>SEMI-HERMETIC RECIPRO</v>
          </cell>
        </row>
      </sheetData>
      <sheetData sheetId="5">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cell r="AH4">
            <v>33</v>
          </cell>
          <cell r="AI4">
            <v>34</v>
          </cell>
        </row>
        <row r="5">
          <cell r="B5">
            <v>5</v>
          </cell>
          <cell r="C5">
            <v>14000</v>
          </cell>
          <cell r="D5" t="str">
            <v>3 x 0.4</v>
          </cell>
          <cell r="E5" t="str">
            <v>11,000 ~ 16,800</v>
          </cell>
          <cell r="F5" t="str">
            <v>5 x 0.5</v>
          </cell>
          <cell r="G5">
            <v>3300</v>
          </cell>
          <cell r="H5">
            <v>0.081</v>
          </cell>
          <cell r="I5">
            <v>38</v>
          </cell>
          <cell r="J5" t="str">
            <v>27 ~ 38</v>
          </cell>
          <cell r="K5" t="str">
            <v>2 SS</v>
          </cell>
          <cell r="L5">
            <v>25</v>
          </cell>
          <cell r="M5">
            <v>43</v>
          </cell>
          <cell r="N5">
            <v>0.75</v>
          </cell>
          <cell r="O5">
            <v>70</v>
          </cell>
          <cell r="P5" t="str">
            <v>63 ~ 70</v>
          </cell>
          <cell r="Q5" t="str">
            <v>2 DS</v>
          </cell>
          <cell r="R5">
            <v>19</v>
          </cell>
          <cell r="S5">
            <v>29</v>
          </cell>
          <cell r="T5">
            <v>1.5</v>
          </cell>
          <cell r="U5">
            <v>20</v>
          </cell>
          <cell r="V5">
            <v>15</v>
          </cell>
          <cell r="W5">
            <v>0.5</v>
          </cell>
          <cell r="X5">
            <v>3.7</v>
          </cell>
          <cell r="Y5">
            <v>1</v>
          </cell>
          <cell r="Z5" t="str">
            <v>직입기동</v>
          </cell>
          <cell r="AA5" t="str">
            <v>0 - 100</v>
          </cell>
          <cell r="AB5" t="str">
            <v>19.1 x 1</v>
          </cell>
          <cell r="AC5" t="str">
            <v>12.7 x 1</v>
          </cell>
          <cell r="AD5">
            <v>5</v>
          </cell>
          <cell r="AE5">
            <v>2.6</v>
          </cell>
          <cell r="AF5" t="str">
            <v>1000 x 4000 x 1150</v>
          </cell>
          <cell r="AG5" t="str">
            <v>1000 x 3850 x 950</v>
          </cell>
        </row>
        <row r="6">
          <cell r="B6">
            <v>7.5</v>
          </cell>
          <cell r="C6">
            <v>21000</v>
          </cell>
          <cell r="D6" t="str">
            <v>3 x 0.6</v>
          </cell>
          <cell r="E6" t="str">
            <v>16,500 ~ 25,200</v>
          </cell>
          <cell r="F6" t="str">
            <v>5 x 0.8</v>
          </cell>
          <cell r="G6">
            <v>4950</v>
          </cell>
          <cell r="H6">
            <v>0.126</v>
          </cell>
          <cell r="I6">
            <v>57</v>
          </cell>
          <cell r="J6" t="str">
            <v>40 ~ 57</v>
          </cell>
          <cell r="K6" t="str">
            <v>2.5 DS</v>
          </cell>
          <cell r="L6">
            <v>25</v>
          </cell>
          <cell r="M6">
            <v>43</v>
          </cell>
          <cell r="N6">
            <v>1.5</v>
          </cell>
          <cell r="O6">
            <v>105</v>
          </cell>
          <cell r="P6" t="str">
            <v>95 ~ 105</v>
          </cell>
          <cell r="Q6" t="str">
            <v>2.5 DS</v>
          </cell>
          <cell r="R6">
            <v>19</v>
          </cell>
          <cell r="S6">
            <v>29</v>
          </cell>
          <cell r="T6">
            <v>1.5</v>
          </cell>
          <cell r="U6">
            <v>20</v>
          </cell>
          <cell r="V6">
            <v>15</v>
          </cell>
          <cell r="W6">
            <v>0.8</v>
          </cell>
          <cell r="X6">
            <v>5.5</v>
          </cell>
          <cell r="Y6">
            <v>1</v>
          </cell>
          <cell r="Z6" t="str">
            <v>직입기동</v>
          </cell>
          <cell r="AA6" t="str">
            <v>0 - 100</v>
          </cell>
          <cell r="AB6" t="str">
            <v>22.2 x 1</v>
          </cell>
          <cell r="AC6" t="str">
            <v>15.9 x 1</v>
          </cell>
          <cell r="AD6">
            <v>7</v>
          </cell>
          <cell r="AE6">
            <v>3</v>
          </cell>
          <cell r="AF6" t="str">
            <v>1200 x 4500 x 1300</v>
          </cell>
          <cell r="AG6" t="str">
            <v>1000 x 3850 x 1250</v>
          </cell>
        </row>
        <row r="7">
          <cell r="B7">
            <v>10</v>
          </cell>
          <cell r="C7">
            <v>28000</v>
          </cell>
          <cell r="D7" t="str">
            <v>3 x 0.8</v>
          </cell>
          <cell r="E7" t="str">
            <v>22,000 ~ 33,600</v>
          </cell>
          <cell r="F7" t="str">
            <v>5 x 1.1</v>
          </cell>
          <cell r="G7">
            <v>6600</v>
          </cell>
          <cell r="H7">
            <v>0.171</v>
          </cell>
          <cell r="I7">
            <v>75</v>
          </cell>
          <cell r="J7" t="str">
            <v>53 ~ 75</v>
          </cell>
          <cell r="K7" t="str">
            <v>2.5 DS</v>
          </cell>
          <cell r="L7">
            <v>25</v>
          </cell>
          <cell r="M7">
            <v>47</v>
          </cell>
          <cell r="N7">
            <v>1.5</v>
          </cell>
          <cell r="O7">
            <v>140</v>
          </cell>
          <cell r="P7" t="str">
            <v>126 ~ 140</v>
          </cell>
          <cell r="Q7" t="str">
            <v>3 DS</v>
          </cell>
          <cell r="R7">
            <v>20</v>
          </cell>
          <cell r="S7">
            <v>34</v>
          </cell>
          <cell r="T7">
            <v>2.2</v>
          </cell>
          <cell r="U7">
            <v>25</v>
          </cell>
          <cell r="V7">
            <v>15</v>
          </cell>
          <cell r="W7">
            <v>1</v>
          </cell>
          <cell r="X7">
            <v>7.5</v>
          </cell>
          <cell r="Y7">
            <v>1</v>
          </cell>
          <cell r="Z7" t="str">
            <v>직입기동</v>
          </cell>
          <cell r="AA7" t="str">
            <v>0 - 100</v>
          </cell>
          <cell r="AB7" t="str">
            <v>28.0 x 1</v>
          </cell>
          <cell r="AC7" t="str">
            <v>15.9 x 1</v>
          </cell>
          <cell r="AD7" t="str">
            <v>7 x 2</v>
          </cell>
          <cell r="AE7">
            <v>3</v>
          </cell>
          <cell r="AF7" t="str">
            <v>1500 x 4750 x 1300</v>
          </cell>
          <cell r="AG7" t="str">
            <v>1200 x 4000 x 1250</v>
          </cell>
          <cell r="AH7" t="str">
            <v>600 x 1200 x 1400</v>
          </cell>
          <cell r="AI7" t="str">
            <v>1500 x 1300 x 1700</v>
          </cell>
        </row>
        <row r="8">
          <cell r="B8">
            <v>15</v>
          </cell>
          <cell r="C8">
            <v>42000</v>
          </cell>
          <cell r="D8" t="str">
            <v>3 x 1.2</v>
          </cell>
          <cell r="E8" t="str">
            <v>33,000 ~ 50,400</v>
          </cell>
          <cell r="F8" t="str">
            <v>5 x 1.5</v>
          </cell>
          <cell r="G8">
            <v>9900</v>
          </cell>
          <cell r="H8">
            <v>0.23</v>
          </cell>
          <cell r="I8">
            <v>113</v>
          </cell>
          <cell r="J8" t="str">
            <v>80 ~ 113</v>
          </cell>
          <cell r="K8" t="str">
            <v>3 DS</v>
          </cell>
          <cell r="L8">
            <v>25</v>
          </cell>
          <cell r="M8">
            <v>53</v>
          </cell>
          <cell r="N8">
            <v>2.2</v>
          </cell>
          <cell r="O8">
            <v>210</v>
          </cell>
          <cell r="P8" t="str">
            <v>189 ~ 210</v>
          </cell>
          <cell r="Q8" t="str">
            <v>3.5 DS</v>
          </cell>
          <cell r="R8">
            <v>20</v>
          </cell>
          <cell r="S8">
            <v>39</v>
          </cell>
          <cell r="T8">
            <v>3.7</v>
          </cell>
          <cell r="U8">
            <v>25</v>
          </cell>
          <cell r="V8">
            <v>15</v>
          </cell>
          <cell r="W8">
            <v>1.5</v>
          </cell>
          <cell r="X8">
            <v>5.5</v>
          </cell>
          <cell r="Y8">
            <v>2</v>
          </cell>
          <cell r="Z8" t="str">
            <v>순차직입기동</v>
          </cell>
          <cell r="AA8" t="str">
            <v>0 - 50 - 100</v>
          </cell>
          <cell r="AB8" t="str">
            <v>22.2 x 2</v>
          </cell>
          <cell r="AC8" t="str">
            <v>15.9 x 2</v>
          </cell>
          <cell r="AD8" t="str">
            <v>7 x 2</v>
          </cell>
          <cell r="AE8" t="str">
            <v>3 x 2</v>
          </cell>
          <cell r="AF8" t="str">
            <v>1700 x 5150 x 1500</v>
          </cell>
          <cell r="AG8" t="str">
            <v>1500 x 4300 x 1250</v>
          </cell>
          <cell r="AH8" t="str">
            <v>600 x 1200 x 1600</v>
          </cell>
          <cell r="AI8" t="str">
            <v>1700 x 1500 x 1700</v>
          </cell>
        </row>
        <row r="9">
          <cell r="B9">
            <v>20</v>
          </cell>
          <cell r="C9">
            <v>56000</v>
          </cell>
          <cell r="D9" t="str">
            <v>3 x 1.6</v>
          </cell>
          <cell r="E9" t="str">
            <v>44,000 ~ 67,200</v>
          </cell>
          <cell r="F9" t="str">
            <v>5 x 2.1</v>
          </cell>
          <cell r="G9">
            <v>13200</v>
          </cell>
          <cell r="H9">
            <v>0.29</v>
          </cell>
          <cell r="I9">
            <v>150</v>
          </cell>
          <cell r="J9" t="str">
            <v>105 ~ 150</v>
          </cell>
          <cell r="K9" t="str">
            <v>3 DS</v>
          </cell>
          <cell r="L9">
            <v>25</v>
          </cell>
          <cell r="M9">
            <v>55</v>
          </cell>
          <cell r="N9">
            <v>3.7</v>
          </cell>
          <cell r="O9">
            <v>280</v>
          </cell>
          <cell r="P9" t="str">
            <v>252 ~ 280</v>
          </cell>
          <cell r="Q9" t="str">
            <v>3.5 DS</v>
          </cell>
          <cell r="R9">
            <v>20</v>
          </cell>
          <cell r="S9">
            <v>39</v>
          </cell>
          <cell r="T9">
            <v>5.5</v>
          </cell>
          <cell r="U9">
            <v>32</v>
          </cell>
          <cell r="V9">
            <v>15</v>
          </cell>
          <cell r="W9">
            <v>2</v>
          </cell>
          <cell r="X9">
            <v>7.5</v>
          </cell>
          <cell r="Y9">
            <v>2</v>
          </cell>
          <cell r="Z9" t="str">
            <v>순차직입기동</v>
          </cell>
          <cell r="AA9" t="str">
            <v>0 - 50 - 100</v>
          </cell>
          <cell r="AB9" t="str">
            <v>28.0 x 2</v>
          </cell>
          <cell r="AC9" t="str">
            <v>15.9 x 2</v>
          </cell>
          <cell r="AD9" t="str">
            <v>14 x 2</v>
          </cell>
          <cell r="AE9" t="str">
            <v>3 x 2</v>
          </cell>
          <cell r="AF9" t="str">
            <v>2000 x 5200 x 1600</v>
          </cell>
          <cell r="AG9" t="str">
            <v>1500 x 4300 x 1500</v>
          </cell>
          <cell r="AH9" t="str">
            <v>800 x 1200 x 1750</v>
          </cell>
          <cell r="AI9" t="str">
            <v>2000 x 1600 x 1700</v>
          </cell>
        </row>
        <row r="10">
          <cell r="B10">
            <v>25</v>
          </cell>
          <cell r="C10">
            <v>70000</v>
          </cell>
          <cell r="D10" t="str">
            <v>3 x 1.7</v>
          </cell>
          <cell r="E10" t="str">
            <v>55,000 ~ 84,000</v>
          </cell>
          <cell r="F10" t="str">
            <v>5 x 2.3</v>
          </cell>
          <cell r="G10">
            <v>16500</v>
          </cell>
          <cell r="H10">
            <v>0.338</v>
          </cell>
          <cell r="I10">
            <v>188</v>
          </cell>
          <cell r="J10" t="str">
            <v>132 ~ 188</v>
          </cell>
          <cell r="K10" t="str">
            <v>3.5 DS</v>
          </cell>
          <cell r="L10">
            <v>26</v>
          </cell>
          <cell r="M10">
            <v>56</v>
          </cell>
          <cell r="N10">
            <v>3.7</v>
          </cell>
          <cell r="O10">
            <v>350</v>
          </cell>
          <cell r="P10" t="str">
            <v>315 ~ 350</v>
          </cell>
          <cell r="Q10" t="str">
            <v>4 DS</v>
          </cell>
          <cell r="R10">
            <v>20</v>
          </cell>
          <cell r="S10">
            <v>39</v>
          </cell>
          <cell r="T10">
            <v>7.5</v>
          </cell>
          <cell r="U10">
            <v>32</v>
          </cell>
          <cell r="V10">
            <v>15</v>
          </cell>
          <cell r="W10">
            <v>2.5</v>
          </cell>
          <cell r="X10">
            <v>9.4</v>
          </cell>
          <cell r="Y10">
            <v>2</v>
          </cell>
          <cell r="Z10" t="str">
            <v>순차직입기동</v>
          </cell>
          <cell r="AA10" t="str">
            <v>0 - 50 - 100</v>
          </cell>
          <cell r="AB10" t="str">
            <v>31.8 x 2</v>
          </cell>
          <cell r="AC10" t="str">
            <v>19.1 x 2</v>
          </cell>
          <cell r="AD10">
            <v>28</v>
          </cell>
          <cell r="AE10" t="str">
            <v>4.5 x 2</v>
          </cell>
          <cell r="AF10" t="str">
            <v>2000 x 6100 x 1800</v>
          </cell>
          <cell r="AG10" t="str">
            <v>1750 x 4850 x 1600</v>
          </cell>
          <cell r="AH10" t="str">
            <v>800 x 1000 x 1750</v>
          </cell>
          <cell r="AI10" t="str">
            <v>2000 x 1800 x 1700</v>
          </cell>
        </row>
        <row r="11">
          <cell r="B11">
            <v>30</v>
          </cell>
          <cell r="C11">
            <v>84000</v>
          </cell>
          <cell r="D11" t="str">
            <v>3 x 2.1</v>
          </cell>
          <cell r="E11" t="str">
            <v>66,000 ~ 100,800</v>
          </cell>
          <cell r="F11" t="str">
            <v>5 x 2.7</v>
          </cell>
          <cell r="G11">
            <v>19800</v>
          </cell>
          <cell r="H11">
            <v>0.416</v>
          </cell>
          <cell r="I11">
            <v>225</v>
          </cell>
          <cell r="J11" t="str">
            <v>158 ~ 225</v>
          </cell>
          <cell r="K11" t="str">
            <v>3.5 DS</v>
          </cell>
          <cell r="L11">
            <v>26</v>
          </cell>
          <cell r="M11">
            <v>58</v>
          </cell>
          <cell r="N11">
            <v>3.7</v>
          </cell>
          <cell r="O11">
            <v>420</v>
          </cell>
          <cell r="P11" t="str">
            <v>378 ~ 420</v>
          </cell>
          <cell r="Q11" t="str">
            <v>4.5 DS</v>
          </cell>
          <cell r="R11">
            <v>20</v>
          </cell>
          <cell r="S11">
            <v>42</v>
          </cell>
          <cell r="T11">
            <v>7.5</v>
          </cell>
          <cell r="U11">
            <v>32</v>
          </cell>
          <cell r="V11">
            <v>15</v>
          </cell>
          <cell r="W11">
            <v>3</v>
          </cell>
          <cell r="X11">
            <v>22.5</v>
          </cell>
          <cell r="Y11">
            <v>1</v>
          </cell>
          <cell r="Z11" t="str">
            <v>Y-Δ 기동</v>
          </cell>
          <cell r="AA11" t="str">
            <v>0 - 50 - 100</v>
          </cell>
          <cell r="AB11" t="str">
            <v>38.1 x 1</v>
          </cell>
          <cell r="AC11" t="str">
            <v>28.0 x 1</v>
          </cell>
          <cell r="AD11">
            <v>36</v>
          </cell>
          <cell r="AE11">
            <v>9</v>
          </cell>
          <cell r="AF11" t="str">
            <v>2200 x 6150 x 1800</v>
          </cell>
          <cell r="AG11" t="str">
            <v>1900 x 4900 x 1600</v>
          </cell>
          <cell r="AH11" t="str">
            <v>800 x 1000 x 1800</v>
          </cell>
          <cell r="AI11" t="str">
            <v>2200 x 1800 x 1800</v>
          </cell>
        </row>
        <row r="12">
          <cell r="B12">
            <v>40</v>
          </cell>
          <cell r="C12">
            <v>112000</v>
          </cell>
          <cell r="D12" t="str">
            <v>3 x 2.7</v>
          </cell>
          <cell r="E12" t="str">
            <v>88,000 ~ 134,400</v>
          </cell>
          <cell r="F12" t="str">
            <v>5 x 3.6</v>
          </cell>
          <cell r="G12">
            <v>26400</v>
          </cell>
          <cell r="H12">
            <v>0.51</v>
          </cell>
          <cell r="I12">
            <v>300</v>
          </cell>
          <cell r="J12" t="str">
            <v>210 ~ 300</v>
          </cell>
          <cell r="K12" t="str">
            <v>4 DS</v>
          </cell>
          <cell r="L12">
            <v>57</v>
          </cell>
          <cell r="M12">
            <v>95</v>
          </cell>
          <cell r="N12">
            <v>11.2</v>
          </cell>
          <cell r="O12">
            <v>560</v>
          </cell>
          <cell r="P12" t="str">
            <v>540 ~ 560</v>
          </cell>
          <cell r="Q12" t="str">
            <v>5 DS</v>
          </cell>
          <cell r="R12">
            <v>21</v>
          </cell>
          <cell r="S12">
            <v>50</v>
          </cell>
          <cell r="T12">
            <v>11.2</v>
          </cell>
          <cell r="U12">
            <v>40</v>
          </cell>
          <cell r="V12">
            <v>15</v>
          </cell>
          <cell r="W12">
            <v>3.8</v>
          </cell>
          <cell r="X12">
            <v>30</v>
          </cell>
          <cell r="Y12">
            <v>1</v>
          </cell>
          <cell r="Z12" t="str">
            <v>Y-Δ 기동</v>
          </cell>
          <cell r="AA12" t="str">
            <v>0 - 50 - 100</v>
          </cell>
          <cell r="AB12" t="str">
            <v>44.5 x 1</v>
          </cell>
          <cell r="AC12" t="str">
            <v>28.0 x 1</v>
          </cell>
          <cell r="AD12">
            <v>46</v>
          </cell>
          <cell r="AE12">
            <v>14</v>
          </cell>
          <cell r="AF12" t="str">
            <v>2400 x 6700 x 2200</v>
          </cell>
          <cell r="AG12" t="str">
            <v>2000 x 5100 x 1800</v>
          </cell>
          <cell r="AH12" t="str">
            <v>900 x 1000 x 1900</v>
          </cell>
          <cell r="AI12" t="str">
            <v>2400 x 2200 x 1800</v>
          </cell>
        </row>
        <row r="13">
          <cell r="B13">
            <v>50</v>
          </cell>
          <cell r="C13">
            <v>140000</v>
          </cell>
          <cell r="D13" t="str">
            <v>4 x 2.7</v>
          </cell>
          <cell r="E13" t="str">
            <v>110,000 ~ 168,000</v>
          </cell>
          <cell r="F13" t="str">
            <v>6 x 3.8</v>
          </cell>
          <cell r="G13">
            <v>33000</v>
          </cell>
          <cell r="H13">
            <v>0.629</v>
          </cell>
          <cell r="I13">
            <v>375</v>
          </cell>
          <cell r="J13" t="str">
            <v>263 ~ 375</v>
          </cell>
          <cell r="K13" t="str">
            <v>4.5 DS</v>
          </cell>
          <cell r="L13">
            <v>33</v>
          </cell>
          <cell r="M13">
            <v>69</v>
          </cell>
          <cell r="N13">
            <v>7.5</v>
          </cell>
          <cell r="O13">
            <v>700</v>
          </cell>
          <cell r="P13" t="str">
            <v>630 ~ 700</v>
          </cell>
          <cell r="Q13" t="str">
            <v>5.5 DS</v>
          </cell>
          <cell r="R13">
            <v>24</v>
          </cell>
          <cell r="S13">
            <v>48</v>
          </cell>
          <cell r="T13">
            <v>15</v>
          </cell>
          <cell r="U13">
            <v>40</v>
          </cell>
          <cell r="V13">
            <v>15</v>
          </cell>
          <cell r="W13">
            <v>5</v>
          </cell>
          <cell r="X13">
            <v>37</v>
          </cell>
          <cell r="Y13">
            <v>1</v>
          </cell>
          <cell r="Z13" t="str">
            <v>Y-Δ 기동</v>
          </cell>
          <cell r="AA13" t="str">
            <v>0 - 50 - 100</v>
          </cell>
          <cell r="AB13" t="str">
            <v>54.0 x 1</v>
          </cell>
          <cell r="AC13" t="str">
            <v>28.0 x 1</v>
          </cell>
          <cell r="AD13">
            <v>51</v>
          </cell>
          <cell r="AE13">
            <v>14</v>
          </cell>
          <cell r="AF13" t="str">
            <v>2550 x 7350 x 2200</v>
          </cell>
          <cell r="AG13" t="str">
            <v>2200 x 5550 x 1800</v>
          </cell>
          <cell r="AH13" t="str">
            <v>900 x 1500 x 2100</v>
          </cell>
          <cell r="AI13" t="str">
            <v>2550 x 2200 x 1800</v>
          </cell>
        </row>
        <row r="14">
          <cell r="B14">
            <v>60</v>
          </cell>
          <cell r="C14">
            <v>168000</v>
          </cell>
          <cell r="D14" t="str">
            <v>4 x 3.3</v>
          </cell>
          <cell r="E14" t="str">
            <v>132,000 ~ 201,600</v>
          </cell>
          <cell r="F14" t="str">
            <v>6 x 4.5</v>
          </cell>
          <cell r="G14">
            <v>39600</v>
          </cell>
          <cell r="H14">
            <v>0.81</v>
          </cell>
          <cell r="I14">
            <v>450</v>
          </cell>
          <cell r="J14" t="str">
            <v>315 ~ 450</v>
          </cell>
          <cell r="K14" t="str">
            <v>7.5 DS</v>
          </cell>
          <cell r="L14">
            <v>35</v>
          </cell>
          <cell r="M14">
            <v>74</v>
          </cell>
          <cell r="N14">
            <v>11.2</v>
          </cell>
          <cell r="O14">
            <v>840</v>
          </cell>
          <cell r="P14" t="str">
            <v>756 ~ 840</v>
          </cell>
          <cell r="Q14" t="str">
            <v>6 DS</v>
          </cell>
          <cell r="R14">
            <v>33</v>
          </cell>
          <cell r="S14">
            <v>60</v>
          </cell>
          <cell r="T14">
            <v>18.5</v>
          </cell>
          <cell r="U14">
            <v>40</v>
          </cell>
          <cell r="V14">
            <v>15</v>
          </cell>
          <cell r="W14">
            <v>6</v>
          </cell>
          <cell r="X14">
            <v>45</v>
          </cell>
          <cell r="Y14">
            <v>1</v>
          </cell>
          <cell r="Z14" t="str">
            <v>Y-Δ 기동</v>
          </cell>
          <cell r="AA14" t="str">
            <v>0 - 50 - 100</v>
          </cell>
          <cell r="AB14" t="str">
            <v>65.0 x 1</v>
          </cell>
          <cell r="AC14" t="str">
            <v>28.0 x 1</v>
          </cell>
          <cell r="AD14" t="str">
            <v>39 x 2</v>
          </cell>
          <cell r="AE14">
            <v>14</v>
          </cell>
          <cell r="AF14" t="str">
            <v>2950 x 7500 x 2200</v>
          </cell>
          <cell r="AG14" t="str">
            <v>2450 x 5550 x 1800</v>
          </cell>
          <cell r="AH14" t="str">
            <v>900 x 1500 x 2100</v>
          </cell>
          <cell r="AI14" t="str">
            <v>2950 x 2200 x 1800</v>
          </cell>
        </row>
        <row r="15">
          <cell r="B15">
            <v>70</v>
          </cell>
          <cell r="C15">
            <v>196000</v>
          </cell>
          <cell r="D15" t="str">
            <v>4 x 3.8</v>
          </cell>
          <cell r="E15" t="str">
            <v>154,000 ~ 235,200</v>
          </cell>
          <cell r="F15" t="str">
            <v>6 x 5.2</v>
          </cell>
          <cell r="G15">
            <v>76200</v>
          </cell>
          <cell r="H15">
            <v>0.912</v>
          </cell>
          <cell r="I15">
            <v>525</v>
          </cell>
          <cell r="J15" t="str">
            <v>368 ~ 525</v>
          </cell>
          <cell r="K15" t="str">
            <v>5 DS</v>
          </cell>
          <cell r="L15">
            <v>35</v>
          </cell>
          <cell r="M15">
            <v>76</v>
          </cell>
          <cell r="N15">
            <v>11.2</v>
          </cell>
          <cell r="O15">
            <v>980</v>
          </cell>
          <cell r="P15" t="str">
            <v>882 ~ 980</v>
          </cell>
          <cell r="Q15" t="str">
            <v>6 DS</v>
          </cell>
          <cell r="R15">
            <v>33</v>
          </cell>
          <cell r="S15">
            <v>61</v>
          </cell>
          <cell r="T15">
            <v>22.5</v>
          </cell>
          <cell r="U15">
            <v>40</v>
          </cell>
          <cell r="V15">
            <v>15</v>
          </cell>
          <cell r="W15">
            <v>6.7</v>
          </cell>
          <cell r="X15" t="str">
            <v>30 + 22.5</v>
          </cell>
          <cell r="Y15">
            <v>2</v>
          </cell>
          <cell r="Z15" t="str">
            <v>Y-Δ 기동</v>
          </cell>
          <cell r="AA15" t="str">
            <v>0 - 50 - 100</v>
          </cell>
          <cell r="AB15" t="str">
            <v>44.5 x 2</v>
          </cell>
          <cell r="AC15" t="str">
            <v>28.0 x 2</v>
          </cell>
          <cell r="AD15" t="str">
            <v>39 x 2</v>
          </cell>
          <cell r="AE15" t="str">
            <v>14 x 2</v>
          </cell>
          <cell r="AF15" t="str">
            <v>3200 x 7750 x 2300</v>
          </cell>
          <cell r="AG15" t="str">
            <v>2450 x 5950 x 2200</v>
          </cell>
          <cell r="AH15" t="str">
            <v>1000 x 1900 x 1900</v>
          </cell>
          <cell r="AI15" t="str">
            <v>2950 x 2300 x 1800</v>
          </cell>
        </row>
        <row r="16">
          <cell r="B16">
            <v>80</v>
          </cell>
          <cell r="C16">
            <v>224000</v>
          </cell>
          <cell r="D16" t="str">
            <v>4 x 4.5</v>
          </cell>
          <cell r="E16" t="str">
            <v>176,000 ~ 268,800</v>
          </cell>
          <cell r="F16" t="str">
            <v>6 x 6.0</v>
          </cell>
          <cell r="G16">
            <v>52800</v>
          </cell>
          <cell r="H16">
            <v>1.007</v>
          </cell>
          <cell r="I16">
            <v>600</v>
          </cell>
          <cell r="J16" t="str">
            <v>420 ~ 600</v>
          </cell>
          <cell r="K16" t="str">
            <v>5.5 DS</v>
          </cell>
          <cell r="L16">
            <v>35</v>
          </cell>
          <cell r="M16">
            <v>81</v>
          </cell>
          <cell r="N16">
            <v>15</v>
          </cell>
          <cell r="O16">
            <v>1120</v>
          </cell>
          <cell r="P16" t="str">
            <v>1,008 ~ 1,120</v>
          </cell>
          <cell r="Q16" t="str">
            <v>7 DS</v>
          </cell>
          <cell r="R16">
            <v>33</v>
          </cell>
          <cell r="S16">
            <v>62</v>
          </cell>
          <cell r="T16">
            <v>22.5</v>
          </cell>
          <cell r="U16">
            <v>40</v>
          </cell>
          <cell r="V16">
            <v>15</v>
          </cell>
          <cell r="W16">
            <v>7.5</v>
          </cell>
          <cell r="X16">
            <v>30</v>
          </cell>
          <cell r="Y16">
            <v>2</v>
          </cell>
          <cell r="Z16" t="str">
            <v>Y-Δ 기동</v>
          </cell>
          <cell r="AA16" t="str">
            <v>0 - 50 - 100</v>
          </cell>
          <cell r="AB16" t="str">
            <v>44.5 x 2</v>
          </cell>
          <cell r="AC16" t="str">
            <v>28.0 x 2</v>
          </cell>
          <cell r="AD16" t="str">
            <v>46 x 2</v>
          </cell>
          <cell r="AE16" t="str">
            <v>14 x 2</v>
          </cell>
          <cell r="AF16" t="str">
            <v>3450 x 8350 x 2400</v>
          </cell>
          <cell r="AG16" t="str">
            <v>2750 x 6200 x 2200</v>
          </cell>
          <cell r="AH16" t="str">
            <v>1000 x 1900 x 1900</v>
          </cell>
          <cell r="AI16" t="str">
            <v>3450 x 2400 x 1800</v>
          </cell>
        </row>
        <row r="17">
          <cell r="B17">
            <v>90</v>
          </cell>
          <cell r="C17">
            <v>252000</v>
          </cell>
          <cell r="D17" t="str">
            <v>4 x 4.9</v>
          </cell>
          <cell r="E17" t="str">
            <v>198,000 ~ 302,400</v>
          </cell>
          <cell r="F17" t="str">
            <v>7 x 6.0</v>
          </cell>
          <cell r="G17">
            <v>59400</v>
          </cell>
          <cell r="H17">
            <v>0.06</v>
          </cell>
          <cell r="I17">
            <v>675</v>
          </cell>
          <cell r="J17" t="str">
            <v>473 ~ 675</v>
          </cell>
          <cell r="K17" t="str">
            <v>5.5 DS</v>
          </cell>
          <cell r="L17">
            <v>35</v>
          </cell>
          <cell r="M17">
            <v>82</v>
          </cell>
          <cell r="N17">
            <v>18.5</v>
          </cell>
          <cell r="O17">
            <v>1260</v>
          </cell>
          <cell r="P17" t="str">
            <v>1,134 ~1,260</v>
          </cell>
          <cell r="Q17" t="str">
            <v>7 DS</v>
          </cell>
          <cell r="R17">
            <v>41</v>
          </cell>
          <cell r="S17">
            <v>70</v>
          </cell>
          <cell r="T17">
            <v>30</v>
          </cell>
          <cell r="U17">
            <v>40</v>
          </cell>
          <cell r="V17">
            <v>15</v>
          </cell>
          <cell r="W17">
            <v>8.4</v>
          </cell>
          <cell r="X17" t="str">
            <v>30 + 37</v>
          </cell>
          <cell r="Y17">
            <v>3</v>
          </cell>
          <cell r="Z17" t="str">
            <v>Y-Δ 기동</v>
          </cell>
          <cell r="AA17" t="str">
            <v>0 - 50 - 100</v>
          </cell>
          <cell r="AB17" t="str">
            <v>54.0 x 2</v>
          </cell>
          <cell r="AC17" t="str">
            <v>28.0 x 2</v>
          </cell>
          <cell r="AD17" t="str">
            <v>46 x 2</v>
          </cell>
          <cell r="AE17" t="str">
            <v>14 x 2</v>
          </cell>
          <cell r="AF17" t="str">
            <v>3450 x 8500 x 2400</v>
          </cell>
          <cell r="AG17" t="str">
            <v>2950 x 6250 x 2200</v>
          </cell>
          <cell r="AH17" t="str">
            <v>1000 x 2600 x 2100</v>
          </cell>
          <cell r="AI17" t="str">
            <v>4950 x 2200 x 1800</v>
          </cell>
        </row>
        <row r="18">
          <cell r="B18">
            <v>100</v>
          </cell>
          <cell r="C18">
            <v>280000</v>
          </cell>
          <cell r="D18" t="str">
            <v>4 x 5.6</v>
          </cell>
          <cell r="E18" t="str">
            <v>220,000 ~ 336,000</v>
          </cell>
          <cell r="F18" t="str">
            <v>7 x 6.6</v>
          </cell>
          <cell r="G18">
            <v>66000</v>
          </cell>
          <cell r="H18">
            <v>1.416</v>
          </cell>
          <cell r="I18">
            <v>750</v>
          </cell>
          <cell r="J18" t="str">
            <v>525 ~ 750</v>
          </cell>
          <cell r="K18" t="str">
            <v>6 DS</v>
          </cell>
          <cell r="L18">
            <v>35</v>
          </cell>
          <cell r="M18">
            <v>86</v>
          </cell>
          <cell r="N18">
            <v>18.5</v>
          </cell>
          <cell r="O18">
            <v>1400</v>
          </cell>
          <cell r="P18" t="str">
            <v>1,260 ~ 1,400</v>
          </cell>
          <cell r="Q18" t="str">
            <v>7 DS</v>
          </cell>
          <cell r="R18">
            <v>41</v>
          </cell>
          <cell r="S18">
            <v>72</v>
          </cell>
          <cell r="T18">
            <v>37</v>
          </cell>
          <cell r="U18">
            <v>40</v>
          </cell>
          <cell r="V18">
            <v>15</v>
          </cell>
          <cell r="W18">
            <v>8.9</v>
          </cell>
          <cell r="X18">
            <v>37</v>
          </cell>
          <cell r="Y18">
            <v>2</v>
          </cell>
          <cell r="Z18" t="str">
            <v>Y-Δ 기동</v>
          </cell>
          <cell r="AA18" t="str">
            <v>0 - 50 - 100</v>
          </cell>
          <cell r="AB18" t="str">
            <v>54.0 x 2</v>
          </cell>
          <cell r="AC18" t="str">
            <v>28.0 x 2</v>
          </cell>
          <cell r="AD18" t="str">
            <v>46 x 2</v>
          </cell>
          <cell r="AE18" t="str">
            <v>14 x 2</v>
          </cell>
          <cell r="AF18" t="str">
            <v>3750 x 8650 x 2400</v>
          </cell>
          <cell r="AG18" t="str">
            <v>2950 x 6550 x 2200</v>
          </cell>
          <cell r="AH18" t="str">
            <v>1000 x 2600 x 2100</v>
          </cell>
          <cell r="AI18" t="str">
            <v>5100 x 2200 x 1800</v>
          </cell>
        </row>
        <row r="19">
          <cell r="B19">
            <v>120</v>
          </cell>
          <cell r="C19">
            <v>336000</v>
          </cell>
          <cell r="D19" t="str">
            <v>4 x 6.7</v>
          </cell>
          <cell r="E19" t="str">
            <v>264,000 ~ 403,200</v>
          </cell>
          <cell r="F19" t="str">
            <v>7 x 8.1</v>
          </cell>
          <cell r="G19">
            <v>79200</v>
          </cell>
          <cell r="H19">
            <v>1.536</v>
          </cell>
          <cell r="I19">
            <v>900</v>
          </cell>
          <cell r="J19" t="str">
            <v>630 ~ 900</v>
          </cell>
          <cell r="K19" t="str">
            <v>7 DS</v>
          </cell>
          <cell r="L19">
            <v>35</v>
          </cell>
          <cell r="M19">
            <v>88</v>
          </cell>
          <cell r="N19">
            <v>22.5</v>
          </cell>
          <cell r="O19">
            <v>1680</v>
          </cell>
          <cell r="P19" t="str">
            <v>1,512 ~ 1,680</v>
          </cell>
          <cell r="Q19" t="str">
            <v>8 DS</v>
          </cell>
          <cell r="R19">
            <v>41</v>
          </cell>
          <cell r="S19">
            <v>73</v>
          </cell>
          <cell r="T19">
            <v>37</v>
          </cell>
          <cell r="U19">
            <v>50</v>
          </cell>
          <cell r="V19">
            <v>15</v>
          </cell>
          <cell r="W19">
            <v>10</v>
          </cell>
          <cell r="X19">
            <v>45</v>
          </cell>
          <cell r="Y19">
            <v>2</v>
          </cell>
          <cell r="Z19" t="str">
            <v>Y-Δ 기동</v>
          </cell>
          <cell r="AA19" t="str">
            <v>0 - 50 - 100</v>
          </cell>
          <cell r="AB19" t="str">
            <v>65.0 x 2</v>
          </cell>
          <cell r="AC19" t="str">
            <v>28.0 x 2</v>
          </cell>
          <cell r="AD19" t="str">
            <v>51 x 2</v>
          </cell>
          <cell r="AE19" t="str">
            <v>14 x 2</v>
          </cell>
          <cell r="AF19" t="str">
            <v>4000 x 9400 x 2700</v>
          </cell>
          <cell r="AG19" t="str">
            <v>3450 x 6900 x 2400</v>
          </cell>
          <cell r="AH19" t="str">
            <v>1000 x 2600 x 2100</v>
          </cell>
          <cell r="AI19" t="str">
            <v>5900 x 2200 x 1800</v>
          </cell>
        </row>
        <row r="20">
          <cell r="B20">
            <v>150</v>
          </cell>
          <cell r="C20">
            <v>420000</v>
          </cell>
          <cell r="D20" t="str">
            <v>4 x 7.9</v>
          </cell>
          <cell r="E20" t="str">
            <v>330,000 ~ 504,000</v>
          </cell>
          <cell r="F20" t="str">
            <v>6 x 10.1</v>
          </cell>
          <cell r="G20">
            <v>99000</v>
          </cell>
          <cell r="H20">
            <v>2.016</v>
          </cell>
          <cell r="I20">
            <v>978</v>
          </cell>
          <cell r="J20" t="str">
            <v>788 ~ 1125</v>
          </cell>
          <cell r="K20" t="str">
            <v>7 DS</v>
          </cell>
          <cell r="L20">
            <v>35</v>
          </cell>
          <cell r="M20">
            <v>104</v>
          </cell>
          <cell r="N20">
            <v>30</v>
          </cell>
          <cell r="O20">
            <v>2100</v>
          </cell>
          <cell r="P20" t="str">
            <v>1,890 ~ 2,100</v>
          </cell>
          <cell r="Q20" t="str">
            <v>9 DS</v>
          </cell>
          <cell r="R20">
            <v>36</v>
          </cell>
          <cell r="S20">
            <v>71</v>
          </cell>
          <cell r="T20">
            <v>45</v>
          </cell>
          <cell r="U20">
            <v>50</v>
          </cell>
          <cell r="V20">
            <v>20</v>
          </cell>
          <cell r="W20">
            <v>12</v>
          </cell>
          <cell r="X20">
            <v>37.5</v>
          </cell>
          <cell r="Y20">
            <v>3</v>
          </cell>
          <cell r="Z20" t="str">
            <v>Y-Δ 기동</v>
          </cell>
          <cell r="AA20" t="str">
            <v>0 - 33 - 66 -100</v>
          </cell>
          <cell r="AB20" t="str">
            <v>65.0 x 2</v>
          </cell>
          <cell r="AC20" t="str">
            <v>28.0 x 3</v>
          </cell>
          <cell r="AD20" t="str">
            <v>46 x 3</v>
          </cell>
          <cell r="AE20" t="str">
            <v>14 x 3</v>
          </cell>
          <cell r="AF20" t="str">
            <v>4400 x 10000 x 3000</v>
          </cell>
          <cell r="AG20" t="str">
            <v>4000 x 7250 x 2400</v>
          </cell>
          <cell r="AH20" t="str">
            <v>1000 x 4000 x 2100</v>
          </cell>
          <cell r="AI20" t="str">
            <v>7650 x 2200 x 1800</v>
          </cell>
        </row>
        <row r="21">
          <cell r="B21">
            <v>180</v>
          </cell>
          <cell r="C21">
            <v>504000</v>
          </cell>
          <cell r="D21" t="str">
            <v>4 x 9.6</v>
          </cell>
          <cell r="E21" t="str">
            <v>396,000 ~ 604,800</v>
          </cell>
          <cell r="F21" t="str">
            <v>6 x 12.4</v>
          </cell>
          <cell r="G21">
            <v>118800</v>
          </cell>
          <cell r="H21">
            <v>2.624</v>
          </cell>
          <cell r="I21">
            <v>1350</v>
          </cell>
          <cell r="J21" t="str">
            <v>945 ~ 1,350</v>
          </cell>
          <cell r="K21" t="str">
            <v>8 DS</v>
          </cell>
          <cell r="L21">
            <v>35</v>
          </cell>
          <cell r="M21">
            <v>100</v>
          </cell>
          <cell r="N21">
            <v>37</v>
          </cell>
          <cell r="O21">
            <v>2520</v>
          </cell>
          <cell r="P21" t="str">
            <v>2,268 ~ 2,520</v>
          </cell>
          <cell r="Q21" t="str">
            <v>10 DS</v>
          </cell>
          <cell r="R21">
            <v>36</v>
          </cell>
          <cell r="S21">
            <v>71</v>
          </cell>
          <cell r="T21">
            <v>45</v>
          </cell>
          <cell r="U21">
            <v>65</v>
          </cell>
          <cell r="V21">
            <v>20</v>
          </cell>
          <cell r="W21">
            <v>14</v>
          </cell>
          <cell r="X21">
            <v>45</v>
          </cell>
          <cell r="Y21">
            <v>3</v>
          </cell>
          <cell r="Z21" t="str">
            <v>Y-Δ 기동</v>
          </cell>
          <cell r="AA21" t="str">
            <v>0 - 33 - 66 -100</v>
          </cell>
          <cell r="AB21" t="str">
            <v>65.0 x 3</v>
          </cell>
          <cell r="AC21" t="str">
            <v>28.0 x 3</v>
          </cell>
          <cell r="AD21" t="str">
            <v>51 x 3</v>
          </cell>
          <cell r="AE21" t="str">
            <v>14 x 3</v>
          </cell>
          <cell r="AF21" t="str">
            <v>4900 x 10800 x 3300</v>
          </cell>
          <cell r="AG21" t="str">
            <v>4200 x 7850 x 2700</v>
          </cell>
          <cell r="AH21" t="str">
            <v>1000 x 4000 x 2100</v>
          </cell>
          <cell r="AI21" t="str">
            <v>8850 x 2200 x 1800</v>
          </cell>
        </row>
        <row r="22">
          <cell r="B22">
            <v>200</v>
          </cell>
          <cell r="C22">
            <v>560000</v>
          </cell>
          <cell r="D22" t="str">
            <v>4 x 11.0</v>
          </cell>
          <cell r="E22" t="str">
            <v>440,000 ~ 672,000</v>
          </cell>
          <cell r="F22" t="str">
            <v>6 x 13.3</v>
          </cell>
          <cell r="G22">
            <v>132000</v>
          </cell>
          <cell r="H22">
            <v>3.132</v>
          </cell>
          <cell r="I22">
            <v>1500</v>
          </cell>
          <cell r="J22" t="str">
            <v>1,050 ~ 1,500</v>
          </cell>
          <cell r="K22" t="str">
            <v>9 DS</v>
          </cell>
          <cell r="L22">
            <v>35</v>
          </cell>
          <cell r="M22">
            <v>104</v>
          </cell>
          <cell r="N22">
            <v>45</v>
          </cell>
          <cell r="O22">
            <v>2800</v>
          </cell>
          <cell r="P22" t="str">
            <v>2,520 ~ 2,800</v>
          </cell>
          <cell r="Q22" t="str">
            <v>11 DS</v>
          </cell>
          <cell r="R22">
            <v>37</v>
          </cell>
          <cell r="S22">
            <v>72</v>
          </cell>
          <cell r="T22">
            <v>55</v>
          </cell>
          <cell r="U22">
            <v>65</v>
          </cell>
          <cell r="V22">
            <v>25</v>
          </cell>
          <cell r="W22">
            <v>16</v>
          </cell>
          <cell r="X22">
            <v>37</v>
          </cell>
          <cell r="Y22">
            <v>4</v>
          </cell>
          <cell r="Z22" t="str">
            <v>Y-Δ 기동</v>
          </cell>
          <cell r="AA22" t="str">
            <v>0 - 50 - 100</v>
          </cell>
          <cell r="AB22" t="str">
            <v>54.0 x 4</v>
          </cell>
          <cell r="AC22" t="str">
            <v>28.0 x 4</v>
          </cell>
          <cell r="AD22" t="str">
            <v>46 x 4</v>
          </cell>
          <cell r="AE22" t="str">
            <v>14 x 4</v>
          </cell>
          <cell r="AF22" t="str">
            <v>5200 x 11350 x 3300</v>
          </cell>
          <cell r="AG22" t="str">
            <v>4400 x 8200 x 3000</v>
          </cell>
          <cell r="AH22" t="str">
            <v>1000 x 4800 x 2100</v>
          </cell>
          <cell r="AI22" t="str">
            <v>10200 x 2200 x 1800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AX"/>
      <sheetName val="견적서-갑"/>
      <sheetName val="견적내역서"/>
      <sheetName val="냉난방 AHU-1(10RT)"/>
      <sheetName val="휴먼공기조화기 제작사양"/>
      <sheetName val="data spec"/>
      <sheetName val="단가표"/>
      <sheetName val="제원"/>
    </sheetNames>
    <sheetDataSet>
      <sheetData sheetId="6">
        <row r="2">
          <cell r="C2" t="str">
            <v>HAH-50</v>
          </cell>
        </row>
        <row r="3">
          <cell r="C3" t="str">
            <v>HAH-75</v>
          </cell>
        </row>
        <row r="4">
          <cell r="C4" t="str">
            <v>HAH-100</v>
          </cell>
        </row>
        <row r="5">
          <cell r="C5" t="str">
            <v>HAH-150</v>
          </cell>
        </row>
        <row r="6">
          <cell r="C6" t="str">
            <v>HAH-200</v>
          </cell>
        </row>
        <row r="7">
          <cell r="C7" t="str">
            <v>HAH-250</v>
          </cell>
        </row>
        <row r="8">
          <cell r="C8" t="str">
            <v>HAH-300</v>
          </cell>
        </row>
        <row r="9">
          <cell r="C9" t="str">
            <v>HAH-350</v>
          </cell>
        </row>
        <row r="10">
          <cell r="C10" t="str">
            <v>HAH-400</v>
          </cell>
        </row>
        <row r="11">
          <cell r="C11" t="str">
            <v>HAH-450</v>
          </cell>
        </row>
        <row r="12">
          <cell r="C12" t="str">
            <v>HAH-500</v>
          </cell>
        </row>
        <row r="13">
          <cell r="C13" t="str">
            <v>HAH-600</v>
          </cell>
        </row>
        <row r="14">
          <cell r="C14" t="str">
            <v>HAH-700</v>
          </cell>
        </row>
        <row r="15">
          <cell r="C15" t="str">
            <v>HAH-800</v>
          </cell>
        </row>
        <row r="16">
          <cell r="C16" t="str">
            <v>HAH-900</v>
          </cell>
        </row>
        <row r="17">
          <cell r="C17" t="str">
            <v>HAH-1000</v>
          </cell>
        </row>
        <row r="18">
          <cell r="C18" t="str">
            <v>HAH-1200</v>
          </cell>
        </row>
        <row r="19">
          <cell r="C19" t="str">
            <v>HAH-1500</v>
          </cell>
        </row>
        <row r="20">
          <cell r="C20" t="str">
            <v>HAH-1600</v>
          </cell>
        </row>
        <row r="21">
          <cell r="C21" t="str">
            <v>HAH-1800</v>
          </cell>
        </row>
        <row r="22">
          <cell r="C22" t="str">
            <v>HAH-2000</v>
          </cell>
        </row>
        <row r="23">
          <cell r="C23" t="str">
            <v>HAH-50</v>
          </cell>
        </row>
        <row r="24">
          <cell r="C24" t="str">
            <v>HTH-75</v>
          </cell>
        </row>
        <row r="25">
          <cell r="C25" t="str">
            <v>HTH-100</v>
          </cell>
        </row>
        <row r="26">
          <cell r="C26" t="str">
            <v>HTH-150</v>
          </cell>
        </row>
        <row r="27">
          <cell r="C27" t="str">
            <v>HTH-200</v>
          </cell>
        </row>
        <row r="28">
          <cell r="C28" t="str">
            <v>HTH-250</v>
          </cell>
        </row>
        <row r="29">
          <cell r="C29" t="str">
            <v>HTH-300</v>
          </cell>
        </row>
        <row r="30">
          <cell r="C30" t="str">
            <v>HTH-350</v>
          </cell>
        </row>
        <row r="31">
          <cell r="C31" t="str">
            <v>HTH-400</v>
          </cell>
        </row>
        <row r="32">
          <cell r="C32" t="str">
            <v>HTH-450</v>
          </cell>
        </row>
        <row r="33">
          <cell r="C33" t="str">
            <v>HTH-500</v>
          </cell>
        </row>
        <row r="34">
          <cell r="C34" t="str">
            <v>HTH-600</v>
          </cell>
        </row>
        <row r="35">
          <cell r="C35" t="str">
            <v>HTH-700</v>
          </cell>
        </row>
        <row r="36">
          <cell r="C36" t="str">
            <v>HTH-800</v>
          </cell>
        </row>
        <row r="37">
          <cell r="C37" t="str">
            <v>HTH-900</v>
          </cell>
        </row>
        <row r="38">
          <cell r="C38" t="str">
            <v>HTH-1000</v>
          </cell>
        </row>
        <row r="39">
          <cell r="C39" t="str">
            <v>HTH-1200</v>
          </cell>
        </row>
        <row r="40">
          <cell r="C40" t="str">
            <v>HTH-1500</v>
          </cell>
        </row>
        <row r="41">
          <cell r="C41" t="str">
            <v>HTH-1600</v>
          </cell>
        </row>
        <row r="42">
          <cell r="C42" t="str">
            <v>HTH-1800</v>
          </cell>
        </row>
        <row r="43">
          <cell r="C43" t="str">
            <v>HTH-2000</v>
          </cell>
        </row>
        <row r="44">
          <cell r="C44" t="str">
            <v>HTD-50</v>
          </cell>
        </row>
        <row r="45">
          <cell r="C45" t="str">
            <v>HTD-75</v>
          </cell>
        </row>
        <row r="46">
          <cell r="C46" t="str">
            <v>HTD-100</v>
          </cell>
        </row>
        <row r="47">
          <cell r="C47" t="str">
            <v>HTD-150</v>
          </cell>
        </row>
        <row r="48">
          <cell r="C48" t="str">
            <v>HTD-200</v>
          </cell>
        </row>
        <row r="49">
          <cell r="C49" t="str">
            <v>HTD-250</v>
          </cell>
        </row>
        <row r="50">
          <cell r="C50" t="str">
            <v>HTD-300</v>
          </cell>
        </row>
        <row r="51">
          <cell r="C51" t="str">
            <v>HTD-350</v>
          </cell>
        </row>
        <row r="52">
          <cell r="C52" t="str">
            <v>HTD-400</v>
          </cell>
        </row>
        <row r="53">
          <cell r="C53" t="str">
            <v>HTD-450</v>
          </cell>
        </row>
        <row r="54">
          <cell r="C54" t="str">
            <v>HTD-500</v>
          </cell>
        </row>
        <row r="55">
          <cell r="C55" t="str">
            <v>HTD-600</v>
          </cell>
        </row>
        <row r="56">
          <cell r="C56" t="str">
            <v>HTD-700</v>
          </cell>
        </row>
        <row r="57">
          <cell r="C57" t="str">
            <v>HTD-800</v>
          </cell>
        </row>
        <row r="58">
          <cell r="C58" t="str">
            <v>HTD-900</v>
          </cell>
        </row>
        <row r="59">
          <cell r="C59" t="str">
            <v>HTD-1000</v>
          </cell>
        </row>
        <row r="60">
          <cell r="C60" t="str">
            <v>HTD-1200</v>
          </cell>
        </row>
        <row r="61">
          <cell r="C61" t="str">
            <v>HTD-1500</v>
          </cell>
        </row>
        <row r="62">
          <cell r="C62" t="str">
            <v>HTD-1600</v>
          </cell>
        </row>
        <row r="63">
          <cell r="C63" t="str">
            <v>HTD-1800</v>
          </cell>
        </row>
        <row r="64">
          <cell r="C64" t="str">
            <v>HTD-2000</v>
          </cell>
        </row>
        <row r="68">
          <cell r="C68" t="str">
            <v>기술본부</v>
          </cell>
        </row>
        <row r="69">
          <cell r="C69" t="str">
            <v>기술영업본부</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AX"/>
      <sheetName val="표지"/>
      <sheetName val="견적서-갑"/>
      <sheetName val="견적내역서"/>
      <sheetName val="냉난방 AHU-1(40RT)"/>
      <sheetName val="냉난방 AHU-2(40RT)"/>
      <sheetName val="냉난방 AHU-3(40RT)"/>
      <sheetName val="냉난방 AHU-4(40RT)"/>
      <sheetName val="휴먼공기조화기 제작사양"/>
      <sheetName val="data spec(1)"/>
      <sheetName val="단가표"/>
      <sheetName val="제원"/>
    </sheetNames>
    <sheetDataSet>
      <sheetData sheetId="10">
        <row r="2">
          <cell r="C2" t="str">
            <v>HAH-50</v>
          </cell>
          <cell r="J2" t="str">
            <v>HAH-50</v>
          </cell>
        </row>
        <row r="3">
          <cell r="C3" t="str">
            <v>HAH-75</v>
          </cell>
          <cell r="J3" t="str">
            <v>HAH-75</v>
          </cell>
        </row>
        <row r="4">
          <cell r="C4" t="str">
            <v>HAH-100</v>
          </cell>
          <cell r="J4" t="str">
            <v>HAH-100</v>
          </cell>
        </row>
        <row r="5">
          <cell r="C5" t="str">
            <v>HAH-150</v>
          </cell>
          <cell r="J5" t="str">
            <v>HAH-150</v>
          </cell>
        </row>
        <row r="6">
          <cell r="C6" t="str">
            <v>HAH-200</v>
          </cell>
          <cell r="J6" t="str">
            <v>HAH-200</v>
          </cell>
        </row>
        <row r="7">
          <cell r="C7" t="str">
            <v>HAH-250</v>
          </cell>
          <cell r="J7" t="str">
            <v>HAH-250</v>
          </cell>
        </row>
        <row r="8">
          <cell r="C8" t="str">
            <v>HAH-300</v>
          </cell>
          <cell r="J8" t="str">
            <v>HAH-300</v>
          </cell>
        </row>
        <row r="9">
          <cell r="C9" t="str">
            <v>HAH-350</v>
          </cell>
          <cell r="J9" t="str">
            <v>HAH-350</v>
          </cell>
        </row>
        <row r="10">
          <cell r="C10" t="str">
            <v>HAH-400</v>
          </cell>
          <cell r="J10" t="str">
            <v>HAH-400</v>
          </cell>
        </row>
        <row r="11">
          <cell r="C11" t="str">
            <v>HAH-450</v>
          </cell>
          <cell r="J11" t="str">
            <v>HAH-450</v>
          </cell>
        </row>
        <row r="12">
          <cell r="C12" t="str">
            <v>HAH-500</v>
          </cell>
          <cell r="J12" t="str">
            <v>HAH-500</v>
          </cell>
        </row>
        <row r="13">
          <cell r="C13" t="str">
            <v>HAH-600</v>
          </cell>
          <cell r="J13" t="str">
            <v>HAH-600</v>
          </cell>
        </row>
        <row r="14">
          <cell r="C14" t="str">
            <v>HAH-700</v>
          </cell>
          <cell r="J14" t="str">
            <v>HAH-700</v>
          </cell>
        </row>
        <row r="15">
          <cell r="C15" t="str">
            <v>HAH-800</v>
          </cell>
          <cell r="J15" t="str">
            <v>HAH-800</v>
          </cell>
        </row>
        <row r="16">
          <cell r="C16" t="str">
            <v>HAH-900</v>
          </cell>
          <cell r="J16" t="str">
            <v>HAH-900</v>
          </cell>
        </row>
        <row r="17">
          <cell r="C17" t="str">
            <v>HAH-1000</v>
          </cell>
          <cell r="J17" t="str">
            <v>HAH-1000</v>
          </cell>
        </row>
        <row r="18">
          <cell r="C18" t="str">
            <v>HAH-1200</v>
          </cell>
          <cell r="J18" t="str">
            <v>HAH-1200</v>
          </cell>
        </row>
        <row r="19">
          <cell r="C19" t="str">
            <v>HAH-1500</v>
          </cell>
          <cell r="J19" t="str">
            <v>HAH-1500</v>
          </cell>
        </row>
        <row r="20">
          <cell r="C20" t="str">
            <v>HAH-1600</v>
          </cell>
          <cell r="J20" t="str">
            <v>HAH-1600</v>
          </cell>
        </row>
        <row r="21">
          <cell r="C21" t="str">
            <v>HAH-1800</v>
          </cell>
          <cell r="J21" t="str">
            <v>HAH-1800</v>
          </cell>
        </row>
        <row r="22">
          <cell r="C22" t="str">
            <v>HAH-2000</v>
          </cell>
          <cell r="J22" t="str">
            <v>HAH-2000</v>
          </cell>
        </row>
        <row r="23">
          <cell r="C23" t="str">
            <v>HAH-50</v>
          </cell>
          <cell r="J23" t="str">
            <v>HAH-50</v>
          </cell>
        </row>
        <row r="24">
          <cell r="C24" t="str">
            <v>HTH-75</v>
          </cell>
          <cell r="J24" t="str">
            <v>HTH-75</v>
          </cell>
        </row>
        <row r="25">
          <cell r="C25" t="str">
            <v>HTH-100</v>
          </cell>
          <cell r="J25" t="str">
            <v>HTH-100</v>
          </cell>
        </row>
        <row r="26">
          <cell r="C26" t="str">
            <v>HTH-150</v>
          </cell>
          <cell r="J26" t="str">
            <v>HTH-150</v>
          </cell>
        </row>
        <row r="27">
          <cell r="C27" t="str">
            <v>HTH-200</v>
          </cell>
          <cell r="J27" t="str">
            <v>HTH-200</v>
          </cell>
        </row>
        <row r="28">
          <cell r="C28" t="str">
            <v>HTH-250</v>
          </cell>
          <cell r="J28" t="str">
            <v>HTH-250</v>
          </cell>
        </row>
        <row r="29">
          <cell r="C29" t="str">
            <v>HTH-300</v>
          </cell>
          <cell r="J29" t="str">
            <v>HTH-300</v>
          </cell>
        </row>
        <row r="30">
          <cell r="C30" t="str">
            <v>HTH-350</v>
          </cell>
          <cell r="J30" t="str">
            <v>HTH-350</v>
          </cell>
        </row>
        <row r="31">
          <cell r="C31" t="str">
            <v>HTH-400</v>
          </cell>
          <cell r="J31" t="str">
            <v>HTH-400</v>
          </cell>
        </row>
        <row r="32">
          <cell r="C32" t="str">
            <v>HTH-450</v>
          </cell>
          <cell r="J32" t="str">
            <v>HTH-450</v>
          </cell>
        </row>
        <row r="33">
          <cell r="C33" t="str">
            <v>HTH-500</v>
          </cell>
          <cell r="J33" t="str">
            <v>HTH-500</v>
          </cell>
        </row>
        <row r="34">
          <cell r="C34" t="str">
            <v>HTH-600</v>
          </cell>
          <cell r="J34" t="str">
            <v>HTH-600</v>
          </cell>
        </row>
        <row r="35">
          <cell r="C35" t="str">
            <v>HTH-700</v>
          </cell>
          <cell r="J35" t="str">
            <v>HTH-700</v>
          </cell>
        </row>
        <row r="36">
          <cell r="C36" t="str">
            <v>HTH-800</v>
          </cell>
          <cell r="J36" t="str">
            <v>HTH-800</v>
          </cell>
        </row>
        <row r="37">
          <cell r="C37" t="str">
            <v>HTH-900</v>
          </cell>
          <cell r="J37" t="str">
            <v>HTH-900</v>
          </cell>
        </row>
        <row r="38">
          <cell r="C38" t="str">
            <v>HTH-1000</v>
          </cell>
          <cell r="J38" t="str">
            <v>HTH-1000</v>
          </cell>
        </row>
        <row r="39">
          <cell r="C39" t="str">
            <v>HTH-1200</v>
          </cell>
          <cell r="J39" t="str">
            <v>HTH-1200</v>
          </cell>
        </row>
        <row r="40">
          <cell r="C40" t="str">
            <v>HTH-1500</v>
          </cell>
          <cell r="J40" t="str">
            <v>HTH-1500</v>
          </cell>
        </row>
        <row r="41">
          <cell r="C41" t="str">
            <v>HTH-1600</v>
          </cell>
          <cell r="J41" t="str">
            <v>HTH-1600</v>
          </cell>
        </row>
        <row r="42">
          <cell r="C42" t="str">
            <v>HTH-1800</v>
          </cell>
          <cell r="J42" t="str">
            <v>HTH-1800</v>
          </cell>
        </row>
        <row r="43">
          <cell r="C43" t="str">
            <v>HTH-2000</v>
          </cell>
          <cell r="J43" t="str">
            <v>HTH-2000</v>
          </cell>
        </row>
        <row r="44">
          <cell r="C44" t="str">
            <v>HTD-50</v>
          </cell>
          <cell r="J44" t="str">
            <v>HTD-50</v>
          </cell>
        </row>
        <row r="45">
          <cell r="C45" t="str">
            <v>HTD-75</v>
          </cell>
          <cell r="J45" t="str">
            <v>HTD-75</v>
          </cell>
        </row>
        <row r="46">
          <cell r="C46" t="str">
            <v>HTD-100</v>
          </cell>
          <cell r="J46" t="str">
            <v>HTD-100</v>
          </cell>
        </row>
        <row r="47">
          <cell r="C47" t="str">
            <v>HTD-150</v>
          </cell>
          <cell r="J47" t="str">
            <v>HTD-150</v>
          </cell>
        </row>
        <row r="48">
          <cell r="C48" t="str">
            <v>HTD-200</v>
          </cell>
          <cell r="J48" t="str">
            <v>HTD-200</v>
          </cell>
        </row>
        <row r="49">
          <cell r="C49" t="str">
            <v>HTD-250</v>
          </cell>
          <cell r="J49" t="str">
            <v>HTD-250</v>
          </cell>
        </row>
        <row r="50">
          <cell r="C50" t="str">
            <v>HTD-300</v>
          </cell>
          <cell r="J50" t="str">
            <v>HTD-300</v>
          </cell>
        </row>
        <row r="51">
          <cell r="C51" t="str">
            <v>HTD-350</v>
          </cell>
          <cell r="J51" t="str">
            <v>HTD-350</v>
          </cell>
        </row>
        <row r="52">
          <cell r="C52" t="str">
            <v>HTD-400</v>
          </cell>
          <cell r="J52" t="str">
            <v>HTD-400</v>
          </cell>
        </row>
        <row r="53">
          <cell r="C53" t="str">
            <v>HTD-450</v>
          </cell>
          <cell r="J53" t="str">
            <v>HTD-450</v>
          </cell>
        </row>
        <row r="54">
          <cell r="C54" t="str">
            <v>HTD-500</v>
          </cell>
          <cell r="J54" t="str">
            <v>HTD-500</v>
          </cell>
        </row>
        <row r="55">
          <cell r="C55" t="str">
            <v>HTD-600</v>
          </cell>
          <cell r="J55" t="str">
            <v>HTD-600</v>
          </cell>
        </row>
        <row r="56">
          <cell r="C56" t="str">
            <v>HTD-700</v>
          </cell>
          <cell r="J56" t="str">
            <v>HTD-700</v>
          </cell>
        </row>
        <row r="57">
          <cell r="C57" t="str">
            <v>HTD-800</v>
          </cell>
          <cell r="J57" t="str">
            <v>HTD-800</v>
          </cell>
        </row>
        <row r="58">
          <cell r="C58" t="str">
            <v>HTD-900</v>
          </cell>
          <cell r="J58" t="str">
            <v>HTD-900</v>
          </cell>
        </row>
        <row r="59">
          <cell r="C59" t="str">
            <v>HTD-1000</v>
          </cell>
          <cell r="J59" t="str">
            <v>HTD-1000</v>
          </cell>
        </row>
        <row r="60">
          <cell r="C60" t="str">
            <v>HTD-1200</v>
          </cell>
          <cell r="J60" t="str">
            <v>HTD-1200</v>
          </cell>
        </row>
        <row r="61">
          <cell r="C61" t="str">
            <v>HTD-1500</v>
          </cell>
          <cell r="J61" t="str">
            <v>HTD-1500</v>
          </cell>
        </row>
        <row r="62">
          <cell r="C62" t="str">
            <v>HTD-1600</v>
          </cell>
          <cell r="J62" t="str">
            <v>HTD-1600</v>
          </cell>
        </row>
        <row r="63">
          <cell r="C63" t="str">
            <v>HTD-1800</v>
          </cell>
          <cell r="J63" t="str">
            <v>HTD-1800</v>
          </cell>
        </row>
        <row r="64">
          <cell r="C64" t="str">
            <v>HTD-2000</v>
          </cell>
          <cell r="J64" t="str">
            <v>HTD-2000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AX(국내)"/>
      <sheetName val="TRANSMITTAL"/>
      <sheetName val="고객승인원"/>
      <sheetName val="INPUT(BAC-1)"/>
      <sheetName val="PCKGDCVR"/>
      <sheetName val="COVER (1)"/>
      <sheetName val="SPEC(BAC-1)"/>
      <sheetName val="COVER  (2)"/>
      <sheetName val="COVER  (4)"/>
      <sheetName val="SCOPE"/>
      <sheetName val="UN-SCOPE (2)"/>
      <sheetName val="UN+BAC SCOPE (3)"/>
      <sheetName val="COVER  (3)"/>
      <sheetName val="COVER  (5)"/>
      <sheetName val="SPARE"/>
      <sheetName val="COVER  (6)"/>
      <sheetName val="DLOWDOWN"/>
      <sheetName val="COVER  (7)"/>
      <sheetName val="COVER  (8)"/>
      <sheetName val="COVER  (9)"/>
      <sheetName val="COVER  (10)"/>
      <sheetName val="COVER  (11)"/>
      <sheetName val="COVER  (12)"/>
      <sheetName val="SUB-VENDOR"/>
      <sheetName val="공장제작사양서"/>
      <sheetName val="ORDER FORM"/>
      <sheetName val="DATA(BAC)"/>
    </sheetNames>
    <sheetDataSet>
      <sheetData sheetId="2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row>
        <row r="2">
          <cell r="C2" t="str">
            <v>OUT-LINE SIZE(MM)</v>
          </cell>
          <cell r="F2" t="str">
            <v>AIRFLOW</v>
          </cell>
          <cell r="H2" t="str">
            <v>MOTOR(HP)</v>
          </cell>
          <cell r="N2" t="str">
            <v>CONNECTIONS (MM)</v>
          </cell>
          <cell r="U2" t="str">
            <v>PRICE/T</v>
          </cell>
          <cell r="X2" t="str">
            <v>PRICE</v>
          </cell>
          <cell r="Z2" t="str">
            <v>댓수</v>
          </cell>
          <cell r="AA2" t="str">
            <v>방 진 사 양</v>
          </cell>
          <cell r="AC2" t="str">
            <v>ELECTRIC HEATERS(KW)</v>
          </cell>
          <cell r="AE2" t="str">
            <v>UNITS</v>
          </cell>
          <cell r="AH2" t="str">
            <v>PUMP SEAL</v>
          </cell>
          <cell r="AJ2" t="str">
            <v>PUMP REWIND</v>
          </cell>
          <cell r="AK2" t="str">
            <v>효성MOTOR</v>
          </cell>
        </row>
        <row r="3">
          <cell r="A3" t="str">
            <v>NO</v>
          </cell>
          <cell r="B3" t="str">
            <v>  MODELS NO</v>
          </cell>
          <cell r="C3" t="str">
            <v>L</v>
          </cell>
          <cell r="D3" t="str">
            <v>W</v>
          </cell>
          <cell r="E3" t="str">
            <v>H</v>
          </cell>
          <cell r="F3" t="str">
            <v>(CMM)</v>
          </cell>
          <cell r="G3" t="str">
            <v>(CMS)</v>
          </cell>
          <cell r="H3" t="str">
            <v>FAN</v>
          </cell>
          <cell r="I3" t="str">
            <v>Q'TY</v>
          </cell>
          <cell r="J3" t="str">
            <v>PUMP</v>
          </cell>
          <cell r="K3" t="str">
            <v>Q'TY</v>
          </cell>
          <cell r="L3" t="str">
            <v>FAN  RPM</v>
          </cell>
          <cell r="M3" t="str">
            <v>OPERATIONG</v>
          </cell>
          <cell r="N3" t="str">
            <v>INLET</v>
          </cell>
          <cell r="O3" t="str">
            <v>OUT</v>
          </cell>
          <cell r="P3" t="str">
            <v>MAKE-UP</v>
          </cell>
          <cell r="Q3" t="str">
            <v>DRAIN</v>
          </cell>
          <cell r="R3" t="str">
            <v>OVER</v>
          </cell>
          <cell r="S3" t="str">
            <v>BELT P/N</v>
          </cell>
          <cell r="T3" t="str">
            <v>Q'TY</v>
          </cell>
          <cell r="U3">
            <v>33</v>
          </cell>
          <cell r="V3" t="str">
            <v>FAN BEARINGS</v>
          </cell>
          <cell r="W3" t="str">
            <v>Q'TY</v>
          </cell>
          <cell r="X3">
            <v>281</v>
          </cell>
          <cell r="Y3" t="str">
            <v>제품중량</v>
          </cell>
          <cell r="Z3" t="str">
            <v>CELL</v>
          </cell>
          <cell r="AA3" t="str">
            <v>방진MODELS</v>
          </cell>
          <cell r="AB3" t="str">
            <v>Q'TY</v>
          </cell>
          <cell r="AC3" t="str">
            <v>STANDARD</v>
          </cell>
          <cell r="AD3" t="str">
            <v>CANADIAN</v>
          </cell>
          <cell r="AE3" t="str">
            <v>PRICE(BBCPS)</v>
          </cell>
          <cell r="AF3" t="str">
            <v>PUMP</v>
          </cell>
          <cell r="AG3" t="str">
            <v>Q'TY</v>
          </cell>
          <cell r="AH3" t="str">
            <v>KIT PART NO.</v>
          </cell>
          <cell r="AI3" t="str">
            <v>PRICE</v>
          </cell>
          <cell r="AJ3" t="str">
            <v>380/3/60</v>
          </cell>
          <cell r="AK3" t="str">
            <v>FRAME NO'</v>
          </cell>
          <cell r="AL3" t="str">
            <v>LESS MOTOR</v>
          </cell>
        </row>
        <row r="4">
          <cell r="A4">
            <v>1</v>
          </cell>
          <cell r="B4" t="str">
            <v>F1711-F</v>
          </cell>
          <cell r="C4">
            <v>910</v>
          </cell>
          <cell r="D4">
            <v>1210</v>
          </cell>
          <cell r="E4">
            <v>2180</v>
          </cell>
          <cell r="F4">
            <v>140</v>
          </cell>
          <cell r="G4">
            <v>2.3333333333333335</v>
          </cell>
          <cell r="H4">
            <v>2</v>
          </cell>
          <cell r="I4">
            <v>1</v>
          </cell>
          <cell r="J4" t="str">
            <v>1/3</v>
          </cell>
          <cell r="K4">
            <v>1</v>
          </cell>
          <cell r="L4">
            <v>763</v>
          </cell>
          <cell r="M4">
            <v>780</v>
          </cell>
          <cell r="N4" t="str">
            <v>(1)80</v>
          </cell>
          <cell r="O4" t="str">
            <v>(1)80</v>
          </cell>
          <cell r="P4">
            <v>25</v>
          </cell>
          <cell r="Q4">
            <v>50</v>
          </cell>
          <cell r="R4">
            <v>50</v>
          </cell>
          <cell r="S4">
            <v>230708</v>
          </cell>
          <cell r="T4">
            <v>1</v>
          </cell>
          <cell r="U4">
            <v>33</v>
          </cell>
          <cell r="V4">
            <v>240079</v>
          </cell>
          <cell r="W4">
            <v>2</v>
          </cell>
          <cell r="X4">
            <v>562</v>
          </cell>
          <cell r="Y4">
            <v>660</v>
          </cell>
          <cell r="Z4">
            <v>1</v>
          </cell>
          <cell r="AA4" t="str">
            <v>RSM-206-300</v>
          </cell>
          <cell r="AB4">
            <v>4</v>
          </cell>
          <cell r="AC4">
            <v>2</v>
          </cell>
          <cell r="AD4">
            <v>2</v>
          </cell>
          <cell r="AE4">
            <v>4090</v>
          </cell>
          <cell r="AF4" t="str">
            <v>1/3</v>
          </cell>
          <cell r="AG4">
            <v>1</v>
          </cell>
          <cell r="AH4">
            <v>300472</v>
          </cell>
          <cell r="AI4">
            <v>16</v>
          </cell>
          <cell r="AJ4">
            <v>544</v>
          </cell>
          <cell r="AL4">
            <v>100</v>
          </cell>
        </row>
        <row r="5">
          <cell r="A5">
            <v>2</v>
          </cell>
          <cell r="B5" t="str">
            <v>F1712-F</v>
          </cell>
          <cell r="C5">
            <v>910</v>
          </cell>
          <cell r="D5">
            <v>1210</v>
          </cell>
          <cell r="E5">
            <v>2180</v>
          </cell>
          <cell r="F5">
            <v>130</v>
          </cell>
          <cell r="G5">
            <v>2.1666666666666665</v>
          </cell>
          <cell r="H5">
            <v>2</v>
          </cell>
          <cell r="I5">
            <v>1</v>
          </cell>
          <cell r="J5" t="str">
            <v>1/3</v>
          </cell>
          <cell r="K5">
            <v>1</v>
          </cell>
          <cell r="L5">
            <v>779</v>
          </cell>
          <cell r="M5">
            <v>870</v>
          </cell>
          <cell r="N5" t="str">
            <v>(1)80</v>
          </cell>
          <cell r="O5" t="str">
            <v>(1)80</v>
          </cell>
          <cell r="P5">
            <v>25</v>
          </cell>
          <cell r="Q5">
            <v>50</v>
          </cell>
          <cell r="R5">
            <v>50</v>
          </cell>
          <cell r="S5">
            <v>230704</v>
          </cell>
          <cell r="T5">
            <v>1</v>
          </cell>
          <cell r="U5">
            <v>33</v>
          </cell>
          <cell r="V5">
            <v>240079</v>
          </cell>
          <cell r="W5">
            <v>2</v>
          </cell>
          <cell r="X5">
            <v>562</v>
          </cell>
          <cell r="Y5">
            <v>740</v>
          </cell>
          <cell r="Z5">
            <v>1</v>
          </cell>
          <cell r="AA5" t="str">
            <v>RSM-206-300</v>
          </cell>
          <cell r="AB5">
            <v>4</v>
          </cell>
          <cell r="AC5">
            <v>2</v>
          </cell>
          <cell r="AD5">
            <v>2</v>
          </cell>
          <cell r="AE5">
            <v>4240</v>
          </cell>
          <cell r="AF5" t="str">
            <v>1/3</v>
          </cell>
          <cell r="AG5">
            <v>1</v>
          </cell>
          <cell r="AH5">
            <v>300472</v>
          </cell>
          <cell r="AI5">
            <v>16</v>
          </cell>
          <cell r="AJ5">
            <v>544</v>
          </cell>
          <cell r="AL5">
            <v>100</v>
          </cell>
        </row>
        <row r="6">
          <cell r="A6">
            <v>3</v>
          </cell>
          <cell r="B6" t="str">
            <v>F1713-G</v>
          </cell>
          <cell r="C6">
            <v>910</v>
          </cell>
          <cell r="D6">
            <v>1210</v>
          </cell>
          <cell r="E6">
            <v>2180</v>
          </cell>
          <cell r="F6">
            <v>150</v>
          </cell>
          <cell r="G6">
            <v>2.5</v>
          </cell>
          <cell r="H6">
            <v>3</v>
          </cell>
          <cell r="I6">
            <v>1</v>
          </cell>
          <cell r="J6" t="str">
            <v>1/3</v>
          </cell>
          <cell r="K6">
            <v>1</v>
          </cell>
          <cell r="L6">
            <v>932</v>
          </cell>
          <cell r="M6">
            <v>980</v>
          </cell>
          <cell r="N6" t="str">
            <v>(1)80</v>
          </cell>
          <cell r="O6" t="str">
            <v>(1)80</v>
          </cell>
          <cell r="P6">
            <v>25</v>
          </cell>
          <cell r="Q6">
            <v>50</v>
          </cell>
          <cell r="R6">
            <v>50</v>
          </cell>
          <cell r="S6">
            <v>230709</v>
          </cell>
          <cell r="T6">
            <v>1</v>
          </cell>
          <cell r="U6">
            <v>33</v>
          </cell>
          <cell r="V6">
            <v>240079</v>
          </cell>
          <cell r="W6">
            <v>2</v>
          </cell>
          <cell r="X6">
            <v>562</v>
          </cell>
          <cell r="Y6">
            <v>830</v>
          </cell>
          <cell r="Z6">
            <v>1</v>
          </cell>
          <cell r="AA6" t="str">
            <v>RSM-207-350</v>
          </cell>
          <cell r="AB6">
            <v>4</v>
          </cell>
          <cell r="AC6">
            <v>2</v>
          </cell>
          <cell r="AD6">
            <v>2</v>
          </cell>
          <cell r="AE6">
            <v>4440</v>
          </cell>
          <cell r="AF6" t="str">
            <v>1/3</v>
          </cell>
          <cell r="AG6">
            <v>1</v>
          </cell>
          <cell r="AH6">
            <v>300472</v>
          </cell>
          <cell r="AI6">
            <v>16</v>
          </cell>
          <cell r="AJ6">
            <v>544</v>
          </cell>
          <cell r="AL6">
            <v>115</v>
          </cell>
        </row>
        <row r="7">
          <cell r="A7">
            <v>4</v>
          </cell>
          <cell r="B7" t="str">
            <v>F1720-H</v>
          </cell>
          <cell r="C7">
            <v>1830</v>
          </cell>
          <cell r="D7">
            <v>1210</v>
          </cell>
          <cell r="E7">
            <v>1970</v>
          </cell>
          <cell r="F7">
            <v>280</v>
          </cell>
          <cell r="G7">
            <v>4.666666666666667</v>
          </cell>
          <cell r="H7">
            <v>5</v>
          </cell>
          <cell r="I7">
            <v>1</v>
          </cell>
          <cell r="J7" t="str">
            <v>1/2</v>
          </cell>
          <cell r="K7">
            <v>1</v>
          </cell>
          <cell r="L7">
            <v>816</v>
          </cell>
          <cell r="M7">
            <v>1130</v>
          </cell>
          <cell r="N7" t="str">
            <v>(1)100</v>
          </cell>
          <cell r="O7" t="str">
            <v>(1)100</v>
          </cell>
          <cell r="P7">
            <v>25</v>
          </cell>
          <cell r="Q7">
            <v>50</v>
          </cell>
          <cell r="R7">
            <v>50</v>
          </cell>
          <cell r="S7">
            <v>230872</v>
          </cell>
          <cell r="T7">
            <v>2</v>
          </cell>
          <cell r="U7">
            <v>66</v>
          </cell>
          <cell r="V7">
            <v>240079</v>
          </cell>
          <cell r="W7">
            <v>2</v>
          </cell>
          <cell r="X7">
            <v>562</v>
          </cell>
          <cell r="Y7">
            <v>920</v>
          </cell>
          <cell r="Z7">
            <v>1</v>
          </cell>
          <cell r="AA7" t="str">
            <v>RSM-208-400</v>
          </cell>
          <cell r="AB7">
            <v>4</v>
          </cell>
          <cell r="AC7">
            <v>2</v>
          </cell>
          <cell r="AD7">
            <v>2</v>
          </cell>
          <cell r="AE7">
            <v>4710</v>
          </cell>
          <cell r="AF7" t="str">
            <v>1/2</v>
          </cell>
          <cell r="AG7">
            <v>1</v>
          </cell>
          <cell r="AH7">
            <v>300472</v>
          </cell>
          <cell r="AI7">
            <v>16</v>
          </cell>
          <cell r="AJ7">
            <v>555</v>
          </cell>
          <cell r="AL7">
            <v>130</v>
          </cell>
        </row>
        <row r="8">
          <cell r="A8">
            <v>5</v>
          </cell>
          <cell r="B8" t="str">
            <v>F1721-H</v>
          </cell>
          <cell r="C8">
            <v>1830</v>
          </cell>
          <cell r="D8">
            <v>1210</v>
          </cell>
          <cell r="E8">
            <v>2180</v>
          </cell>
          <cell r="F8">
            <v>300</v>
          </cell>
          <cell r="G8">
            <v>5</v>
          </cell>
          <cell r="H8">
            <v>5</v>
          </cell>
          <cell r="I8">
            <v>1</v>
          </cell>
          <cell r="J8" t="str">
            <v>1/2</v>
          </cell>
          <cell r="K8">
            <v>1</v>
          </cell>
          <cell r="L8">
            <v>826</v>
          </cell>
          <cell r="M8">
            <v>1270</v>
          </cell>
          <cell r="N8" t="str">
            <v>(1)100</v>
          </cell>
          <cell r="O8" t="str">
            <v>(1)100</v>
          </cell>
          <cell r="P8">
            <v>25</v>
          </cell>
          <cell r="Q8">
            <v>50</v>
          </cell>
          <cell r="R8">
            <v>50</v>
          </cell>
          <cell r="S8">
            <v>230710</v>
          </cell>
          <cell r="T8">
            <v>1</v>
          </cell>
          <cell r="U8">
            <v>33</v>
          </cell>
          <cell r="V8">
            <v>240079</v>
          </cell>
          <cell r="W8">
            <v>2</v>
          </cell>
          <cell r="X8">
            <v>562</v>
          </cell>
          <cell r="Y8">
            <v>1030</v>
          </cell>
          <cell r="Z8">
            <v>1</v>
          </cell>
          <cell r="AA8" t="str">
            <v>RSM-209-500</v>
          </cell>
          <cell r="AB8">
            <v>4</v>
          </cell>
          <cell r="AC8">
            <v>2</v>
          </cell>
          <cell r="AD8">
            <v>2</v>
          </cell>
          <cell r="AE8">
            <v>4950</v>
          </cell>
          <cell r="AF8" t="str">
            <v>1/2</v>
          </cell>
          <cell r="AG8">
            <v>1</v>
          </cell>
          <cell r="AH8">
            <v>300472</v>
          </cell>
          <cell r="AI8">
            <v>16</v>
          </cell>
          <cell r="AJ8">
            <v>555</v>
          </cell>
          <cell r="AL8">
            <v>130</v>
          </cell>
        </row>
        <row r="9">
          <cell r="A9">
            <v>6</v>
          </cell>
          <cell r="B9" t="str">
            <v>F1722-H</v>
          </cell>
          <cell r="C9">
            <v>1830</v>
          </cell>
          <cell r="D9">
            <v>1210</v>
          </cell>
          <cell r="E9">
            <v>2400</v>
          </cell>
          <cell r="F9">
            <v>290</v>
          </cell>
          <cell r="G9">
            <v>4.833333333333333</v>
          </cell>
          <cell r="H9">
            <v>5</v>
          </cell>
          <cell r="I9">
            <v>1</v>
          </cell>
          <cell r="J9" t="str">
            <v>1/2</v>
          </cell>
          <cell r="K9">
            <v>1</v>
          </cell>
          <cell r="L9">
            <v>858</v>
          </cell>
          <cell r="M9">
            <v>1440</v>
          </cell>
          <cell r="N9" t="str">
            <v>(1)100</v>
          </cell>
          <cell r="O9" t="str">
            <v>(1)100</v>
          </cell>
          <cell r="P9">
            <v>25</v>
          </cell>
          <cell r="Q9">
            <v>50</v>
          </cell>
          <cell r="R9">
            <v>50</v>
          </cell>
          <cell r="S9">
            <v>230706</v>
          </cell>
          <cell r="T9">
            <v>1</v>
          </cell>
          <cell r="U9">
            <v>33</v>
          </cell>
          <cell r="V9">
            <v>240079</v>
          </cell>
          <cell r="W9">
            <v>2</v>
          </cell>
          <cell r="X9">
            <v>562</v>
          </cell>
          <cell r="Y9">
            <v>1160</v>
          </cell>
          <cell r="Z9">
            <v>1</v>
          </cell>
          <cell r="AA9" t="str">
            <v>RSM-209-500</v>
          </cell>
          <cell r="AB9">
            <v>4</v>
          </cell>
          <cell r="AC9">
            <v>2</v>
          </cell>
          <cell r="AD9">
            <v>2</v>
          </cell>
          <cell r="AE9">
            <v>5190</v>
          </cell>
          <cell r="AF9" t="str">
            <v>1/2</v>
          </cell>
          <cell r="AG9">
            <v>1</v>
          </cell>
          <cell r="AH9">
            <v>300472</v>
          </cell>
          <cell r="AI9">
            <v>16</v>
          </cell>
          <cell r="AJ9">
            <v>555</v>
          </cell>
          <cell r="AL9">
            <v>130</v>
          </cell>
        </row>
        <row r="10">
          <cell r="A10">
            <v>7</v>
          </cell>
          <cell r="B10" t="str">
            <v>F1723-J</v>
          </cell>
          <cell r="C10">
            <v>1830</v>
          </cell>
          <cell r="D10">
            <v>1210</v>
          </cell>
          <cell r="E10">
            <v>2620</v>
          </cell>
          <cell r="F10">
            <v>330</v>
          </cell>
          <cell r="G10">
            <v>5.5</v>
          </cell>
          <cell r="H10">
            <v>7.5</v>
          </cell>
          <cell r="I10">
            <v>1</v>
          </cell>
          <cell r="J10" t="str">
            <v>1/2</v>
          </cell>
          <cell r="K10">
            <v>1</v>
          </cell>
          <cell r="L10">
            <v>1004</v>
          </cell>
          <cell r="M10">
            <v>1660</v>
          </cell>
          <cell r="N10" t="str">
            <v>(1)100</v>
          </cell>
          <cell r="O10" t="str">
            <v>(1)100</v>
          </cell>
          <cell r="P10">
            <v>25</v>
          </cell>
          <cell r="Q10">
            <v>50</v>
          </cell>
          <cell r="R10">
            <v>50</v>
          </cell>
          <cell r="S10">
            <v>230714</v>
          </cell>
          <cell r="T10">
            <v>1</v>
          </cell>
          <cell r="U10">
            <v>33</v>
          </cell>
          <cell r="V10">
            <v>240079</v>
          </cell>
          <cell r="W10">
            <v>2</v>
          </cell>
          <cell r="X10">
            <v>562</v>
          </cell>
          <cell r="Y10">
            <v>1330</v>
          </cell>
          <cell r="Z10">
            <v>1</v>
          </cell>
          <cell r="AA10" t="str">
            <v>RSM-210-600</v>
          </cell>
          <cell r="AB10">
            <v>4</v>
          </cell>
          <cell r="AC10">
            <v>2</v>
          </cell>
          <cell r="AD10">
            <v>2</v>
          </cell>
          <cell r="AE10">
            <v>5490</v>
          </cell>
          <cell r="AF10" t="str">
            <v>1/2</v>
          </cell>
          <cell r="AG10">
            <v>1</v>
          </cell>
          <cell r="AH10">
            <v>300472</v>
          </cell>
          <cell r="AI10">
            <v>16</v>
          </cell>
          <cell r="AJ10">
            <v>555</v>
          </cell>
          <cell r="AL10">
            <v>190</v>
          </cell>
        </row>
        <row r="11">
          <cell r="A11">
            <v>8</v>
          </cell>
          <cell r="B11" t="str">
            <v>F1731-J</v>
          </cell>
          <cell r="C11">
            <v>2740</v>
          </cell>
          <cell r="D11">
            <v>1210</v>
          </cell>
          <cell r="E11">
            <v>2240</v>
          </cell>
          <cell r="F11">
            <v>450</v>
          </cell>
          <cell r="G11">
            <v>7.5</v>
          </cell>
          <cell r="H11">
            <v>7.5</v>
          </cell>
          <cell r="I11">
            <v>1</v>
          </cell>
          <cell r="J11" t="str">
            <v>3/4</v>
          </cell>
          <cell r="K11">
            <v>1</v>
          </cell>
          <cell r="L11">
            <v>791</v>
          </cell>
          <cell r="M11">
            <v>1850</v>
          </cell>
          <cell r="N11" t="str">
            <v>(1)100</v>
          </cell>
          <cell r="O11" t="str">
            <v>(1)100</v>
          </cell>
          <cell r="P11">
            <v>25</v>
          </cell>
          <cell r="Q11">
            <v>50</v>
          </cell>
          <cell r="R11">
            <v>50</v>
          </cell>
          <cell r="S11">
            <v>230706</v>
          </cell>
          <cell r="T11">
            <v>2</v>
          </cell>
          <cell r="U11">
            <v>66</v>
          </cell>
          <cell r="V11">
            <v>240079</v>
          </cell>
          <cell r="W11">
            <v>2</v>
          </cell>
          <cell r="X11">
            <v>562</v>
          </cell>
          <cell r="Y11">
            <v>1410</v>
          </cell>
          <cell r="Z11">
            <v>1</v>
          </cell>
          <cell r="AA11" t="str">
            <v>RSM-208-400</v>
          </cell>
          <cell r="AB11">
            <v>6</v>
          </cell>
          <cell r="AC11">
            <v>2</v>
          </cell>
          <cell r="AD11">
            <v>3</v>
          </cell>
          <cell r="AE11">
            <v>6250</v>
          </cell>
          <cell r="AF11" t="str">
            <v>3/4</v>
          </cell>
          <cell r="AG11">
            <v>1</v>
          </cell>
          <cell r="AH11">
            <v>300472</v>
          </cell>
          <cell r="AI11">
            <v>16</v>
          </cell>
          <cell r="AJ11">
            <v>545</v>
          </cell>
          <cell r="AL11">
            <v>190</v>
          </cell>
        </row>
        <row r="12">
          <cell r="A12">
            <v>9</v>
          </cell>
          <cell r="B12" t="str">
            <v>F1732-J</v>
          </cell>
          <cell r="C12">
            <v>2740</v>
          </cell>
          <cell r="D12">
            <v>1210</v>
          </cell>
          <cell r="E12">
            <v>2480</v>
          </cell>
          <cell r="F12">
            <v>410</v>
          </cell>
          <cell r="G12">
            <v>6.833333333333333</v>
          </cell>
          <cell r="H12">
            <v>7.5</v>
          </cell>
          <cell r="I12">
            <v>1</v>
          </cell>
          <cell r="J12" t="str">
            <v>3/4</v>
          </cell>
          <cell r="K12">
            <v>1</v>
          </cell>
          <cell r="L12">
            <v>853</v>
          </cell>
          <cell r="M12">
            <v>2130</v>
          </cell>
          <cell r="N12" t="str">
            <v>(1)100</v>
          </cell>
          <cell r="O12" t="str">
            <v>(1)100</v>
          </cell>
          <cell r="P12">
            <v>25</v>
          </cell>
          <cell r="Q12">
            <v>50</v>
          </cell>
          <cell r="R12">
            <v>50</v>
          </cell>
          <cell r="S12">
            <v>230872</v>
          </cell>
          <cell r="T12">
            <v>3</v>
          </cell>
          <cell r="U12">
            <v>99</v>
          </cell>
          <cell r="V12">
            <v>240079</v>
          </cell>
          <cell r="W12">
            <v>2</v>
          </cell>
          <cell r="X12">
            <v>562</v>
          </cell>
          <cell r="Y12">
            <v>1630</v>
          </cell>
          <cell r="Z12">
            <v>1</v>
          </cell>
          <cell r="AA12" t="str">
            <v>RSM-209-500</v>
          </cell>
          <cell r="AB12">
            <v>6</v>
          </cell>
          <cell r="AC12">
            <v>2</v>
          </cell>
          <cell r="AD12">
            <v>3</v>
          </cell>
          <cell r="AE12">
            <v>6450</v>
          </cell>
          <cell r="AF12" t="str">
            <v>3/4</v>
          </cell>
          <cell r="AG12">
            <v>1</v>
          </cell>
          <cell r="AH12">
            <v>300472</v>
          </cell>
          <cell r="AI12">
            <v>16</v>
          </cell>
          <cell r="AJ12">
            <v>545</v>
          </cell>
          <cell r="AL12">
            <v>190</v>
          </cell>
        </row>
        <row r="13">
          <cell r="A13">
            <v>10</v>
          </cell>
          <cell r="B13" t="str">
            <v>F1733-K</v>
          </cell>
          <cell r="C13">
            <v>2740</v>
          </cell>
          <cell r="D13">
            <v>1210</v>
          </cell>
          <cell r="E13">
            <v>2710</v>
          </cell>
          <cell r="F13">
            <v>430</v>
          </cell>
          <cell r="G13">
            <v>7.166666666666667</v>
          </cell>
          <cell r="H13">
            <v>10</v>
          </cell>
          <cell r="I13">
            <v>1</v>
          </cell>
          <cell r="J13" t="str">
            <v>3/4</v>
          </cell>
          <cell r="K13">
            <v>1</v>
          </cell>
          <cell r="L13">
            <v>961</v>
          </cell>
          <cell r="M13">
            <v>2400</v>
          </cell>
          <cell r="N13" t="str">
            <v>(1)100</v>
          </cell>
          <cell r="O13" t="str">
            <v>(1)100</v>
          </cell>
          <cell r="P13">
            <v>25</v>
          </cell>
          <cell r="Q13">
            <v>50</v>
          </cell>
          <cell r="R13">
            <v>50</v>
          </cell>
          <cell r="S13">
            <v>230708</v>
          </cell>
          <cell r="T13">
            <v>2</v>
          </cell>
          <cell r="U13">
            <v>66</v>
          </cell>
          <cell r="V13">
            <v>240079</v>
          </cell>
          <cell r="W13">
            <v>2</v>
          </cell>
          <cell r="X13">
            <v>562</v>
          </cell>
          <cell r="Y13">
            <v>1830</v>
          </cell>
          <cell r="Z13">
            <v>1</v>
          </cell>
          <cell r="AA13" t="str">
            <v>RSM-210-600</v>
          </cell>
          <cell r="AB13">
            <v>6</v>
          </cell>
          <cell r="AC13">
            <v>2</v>
          </cell>
          <cell r="AD13">
            <v>3</v>
          </cell>
          <cell r="AE13">
            <v>6880</v>
          </cell>
          <cell r="AF13" t="str">
            <v>3/4</v>
          </cell>
          <cell r="AG13">
            <v>1</v>
          </cell>
          <cell r="AH13">
            <v>300472</v>
          </cell>
          <cell r="AI13">
            <v>16</v>
          </cell>
          <cell r="AJ13">
            <v>545</v>
          </cell>
          <cell r="AK13" t="str">
            <v>215T</v>
          </cell>
          <cell r="AL13">
            <v>230</v>
          </cell>
        </row>
        <row r="14">
          <cell r="A14">
            <v>11</v>
          </cell>
          <cell r="B14" t="str">
            <v>F1742-K</v>
          </cell>
          <cell r="C14">
            <v>3660</v>
          </cell>
          <cell r="D14">
            <v>1210</v>
          </cell>
          <cell r="E14">
            <v>2480</v>
          </cell>
          <cell r="F14">
            <v>620</v>
          </cell>
          <cell r="G14">
            <v>10.333333333333334</v>
          </cell>
          <cell r="H14">
            <v>10</v>
          </cell>
          <cell r="I14">
            <v>1</v>
          </cell>
          <cell r="J14">
            <v>1</v>
          </cell>
          <cell r="K14">
            <v>1</v>
          </cell>
          <cell r="L14">
            <v>826</v>
          </cell>
          <cell r="M14">
            <v>2740</v>
          </cell>
          <cell r="N14" t="str">
            <v>(1)100</v>
          </cell>
          <cell r="O14" t="str">
            <v>(1)100</v>
          </cell>
          <cell r="P14">
            <v>25</v>
          </cell>
          <cell r="Q14">
            <v>50</v>
          </cell>
          <cell r="R14">
            <v>50</v>
          </cell>
          <cell r="S14">
            <v>230709</v>
          </cell>
          <cell r="T14">
            <v>2</v>
          </cell>
          <cell r="U14">
            <v>66</v>
          </cell>
          <cell r="V14">
            <v>240079</v>
          </cell>
          <cell r="W14">
            <v>2</v>
          </cell>
          <cell r="X14">
            <v>562</v>
          </cell>
          <cell r="Y14">
            <v>2060</v>
          </cell>
          <cell r="Z14">
            <v>1</v>
          </cell>
          <cell r="AA14" t="str">
            <v>RSM-210-600</v>
          </cell>
          <cell r="AB14">
            <v>6</v>
          </cell>
          <cell r="AC14">
            <v>3</v>
          </cell>
          <cell r="AD14">
            <v>5</v>
          </cell>
          <cell r="AE14">
            <v>7660</v>
          </cell>
          <cell r="AF14">
            <v>1</v>
          </cell>
          <cell r="AG14">
            <v>1</v>
          </cell>
          <cell r="AH14">
            <v>300472</v>
          </cell>
          <cell r="AI14">
            <v>16</v>
          </cell>
          <cell r="AJ14">
            <v>600</v>
          </cell>
          <cell r="AK14" t="str">
            <v>215T</v>
          </cell>
          <cell r="AL14">
            <v>230</v>
          </cell>
        </row>
        <row r="15">
          <cell r="A15">
            <v>12</v>
          </cell>
          <cell r="B15" t="str">
            <v>F1743-L</v>
          </cell>
          <cell r="C15">
            <v>3660</v>
          </cell>
          <cell r="D15">
            <v>1210</v>
          </cell>
          <cell r="E15">
            <v>2710</v>
          </cell>
          <cell r="F15">
            <v>650</v>
          </cell>
          <cell r="G15">
            <v>10.833333333333334</v>
          </cell>
          <cell r="H15">
            <v>15</v>
          </cell>
          <cell r="I15">
            <v>1</v>
          </cell>
          <cell r="J15">
            <v>1</v>
          </cell>
          <cell r="K15">
            <v>1</v>
          </cell>
          <cell r="L15">
            <v>985</v>
          </cell>
          <cell r="M15">
            <v>3110</v>
          </cell>
          <cell r="N15" t="str">
            <v>(1)100</v>
          </cell>
          <cell r="O15" t="str">
            <v>(1)100</v>
          </cell>
          <cell r="P15">
            <v>25</v>
          </cell>
          <cell r="Q15">
            <v>50</v>
          </cell>
          <cell r="R15">
            <v>50</v>
          </cell>
          <cell r="S15">
            <v>230873</v>
          </cell>
          <cell r="T15">
            <v>3</v>
          </cell>
          <cell r="U15">
            <v>99</v>
          </cell>
          <cell r="V15">
            <v>240079</v>
          </cell>
          <cell r="W15">
            <v>2</v>
          </cell>
          <cell r="X15">
            <v>562</v>
          </cell>
          <cell r="Y15">
            <v>2340</v>
          </cell>
          <cell r="Z15">
            <v>1</v>
          </cell>
          <cell r="AA15" t="str">
            <v>RSM-211-800</v>
          </cell>
          <cell r="AB15">
            <v>6</v>
          </cell>
          <cell r="AC15">
            <v>3</v>
          </cell>
          <cell r="AD15">
            <v>5</v>
          </cell>
          <cell r="AE15">
            <v>8240</v>
          </cell>
          <cell r="AF15">
            <v>1</v>
          </cell>
          <cell r="AG15">
            <v>1</v>
          </cell>
          <cell r="AH15">
            <v>300472</v>
          </cell>
          <cell r="AI15">
            <v>16</v>
          </cell>
          <cell r="AJ15">
            <v>600</v>
          </cell>
          <cell r="AK15" t="str">
            <v>254T</v>
          </cell>
          <cell r="AL15">
            <v>310</v>
          </cell>
        </row>
        <row r="16">
          <cell r="A16">
            <v>13</v>
          </cell>
          <cell r="B16" t="str">
            <v>F1841-L</v>
          </cell>
          <cell r="C16">
            <v>3650</v>
          </cell>
          <cell r="D16">
            <v>1440</v>
          </cell>
          <cell r="E16">
            <v>2760</v>
          </cell>
          <cell r="F16">
            <v>930</v>
          </cell>
          <cell r="G16">
            <v>15.5</v>
          </cell>
          <cell r="H16">
            <v>15</v>
          </cell>
          <cell r="I16">
            <v>1</v>
          </cell>
          <cell r="J16" t="str">
            <v>1-1/2</v>
          </cell>
          <cell r="K16">
            <v>1</v>
          </cell>
          <cell r="L16">
            <v>582</v>
          </cell>
          <cell r="M16">
            <v>3960</v>
          </cell>
          <cell r="N16" t="str">
            <v>(1)100</v>
          </cell>
          <cell r="O16" t="str">
            <v>(1)100</v>
          </cell>
          <cell r="P16">
            <v>25</v>
          </cell>
          <cell r="Q16">
            <v>50</v>
          </cell>
          <cell r="R16">
            <v>80</v>
          </cell>
          <cell r="S16">
            <v>230724</v>
          </cell>
          <cell r="T16">
            <v>3</v>
          </cell>
          <cell r="U16">
            <v>99</v>
          </cell>
          <cell r="V16">
            <v>240079</v>
          </cell>
          <cell r="W16">
            <v>2</v>
          </cell>
          <cell r="X16">
            <v>562</v>
          </cell>
          <cell r="Y16">
            <v>3000</v>
          </cell>
          <cell r="Z16">
            <v>1</v>
          </cell>
          <cell r="AA16" t="str">
            <v>RSM-212-1000</v>
          </cell>
          <cell r="AB16">
            <v>6</v>
          </cell>
          <cell r="AC16">
            <v>3</v>
          </cell>
          <cell r="AD16">
            <v>5</v>
          </cell>
          <cell r="AE16">
            <v>9830</v>
          </cell>
          <cell r="AF16" t="str">
            <v>1-1/2</v>
          </cell>
          <cell r="AG16">
            <v>1</v>
          </cell>
          <cell r="AH16">
            <v>300472</v>
          </cell>
          <cell r="AI16">
            <v>16</v>
          </cell>
          <cell r="AJ16">
            <v>634</v>
          </cell>
          <cell r="AK16" t="str">
            <v>254T</v>
          </cell>
          <cell r="AL16">
            <v>310</v>
          </cell>
        </row>
        <row r="17">
          <cell r="A17">
            <v>14</v>
          </cell>
          <cell r="B17" t="str">
            <v>F1842-L</v>
          </cell>
          <cell r="C17">
            <v>3650</v>
          </cell>
          <cell r="D17">
            <v>1440</v>
          </cell>
          <cell r="E17">
            <v>2990</v>
          </cell>
          <cell r="F17">
            <v>880</v>
          </cell>
          <cell r="G17">
            <v>14.666666666666666</v>
          </cell>
          <cell r="H17">
            <v>15</v>
          </cell>
          <cell r="I17">
            <v>1</v>
          </cell>
          <cell r="J17" t="str">
            <v>1-1/2</v>
          </cell>
          <cell r="K17">
            <v>1</v>
          </cell>
          <cell r="L17">
            <v>582</v>
          </cell>
          <cell r="M17">
            <v>4490</v>
          </cell>
          <cell r="N17" t="str">
            <v>(1)100</v>
          </cell>
          <cell r="O17" t="str">
            <v>(1)100</v>
          </cell>
          <cell r="P17">
            <v>25</v>
          </cell>
          <cell r="Q17">
            <v>50</v>
          </cell>
          <cell r="R17">
            <v>80</v>
          </cell>
          <cell r="S17">
            <v>230724</v>
          </cell>
          <cell r="T17">
            <v>3</v>
          </cell>
          <cell r="U17">
            <v>99</v>
          </cell>
          <cell r="V17">
            <v>240079</v>
          </cell>
          <cell r="W17">
            <v>2</v>
          </cell>
          <cell r="X17">
            <v>562</v>
          </cell>
          <cell r="Y17">
            <v>3420</v>
          </cell>
          <cell r="Z17">
            <v>1</v>
          </cell>
          <cell r="AA17" t="str">
            <v>RSM-212-1000</v>
          </cell>
          <cell r="AB17">
            <v>6</v>
          </cell>
          <cell r="AC17">
            <v>3</v>
          </cell>
          <cell r="AD17">
            <v>5</v>
          </cell>
          <cell r="AE17">
            <v>10440</v>
          </cell>
          <cell r="AF17" t="str">
            <v>1-1/2</v>
          </cell>
          <cell r="AG17">
            <v>1</v>
          </cell>
          <cell r="AH17">
            <v>300472</v>
          </cell>
          <cell r="AI17">
            <v>16</v>
          </cell>
          <cell r="AJ17">
            <v>634</v>
          </cell>
          <cell r="AK17" t="str">
            <v>254T</v>
          </cell>
          <cell r="AL17">
            <v>310</v>
          </cell>
        </row>
        <row r="18">
          <cell r="A18">
            <v>15</v>
          </cell>
          <cell r="B18" t="str">
            <v>F1843-L</v>
          </cell>
          <cell r="C18">
            <v>3650</v>
          </cell>
          <cell r="D18">
            <v>1440</v>
          </cell>
          <cell r="E18">
            <v>3230</v>
          </cell>
          <cell r="F18">
            <v>940</v>
          </cell>
          <cell r="G18">
            <v>15.666666666666666</v>
          </cell>
          <cell r="H18">
            <v>15</v>
          </cell>
          <cell r="I18">
            <v>1</v>
          </cell>
          <cell r="J18" t="str">
            <v>1-1/2</v>
          </cell>
          <cell r="K18">
            <v>1</v>
          </cell>
          <cell r="L18">
            <v>599</v>
          </cell>
          <cell r="M18">
            <v>5040</v>
          </cell>
          <cell r="N18" t="str">
            <v>(1)100</v>
          </cell>
          <cell r="O18" t="str">
            <v>(1)100</v>
          </cell>
          <cell r="P18">
            <v>25</v>
          </cell>
          <cell r="Q18">
            <v>50</v>
          </cell>
          <cell r="R18">
            <v>80</v>
          </cell>
          <cell r="S18">
            <v>230724</v>
          </cell>
          <cell r="T18">
            <v>3</v>
          </cell>
          <cell r="U18">
            <v>99</v>
          </cell>
          <cell r="V18">
            <v>240079</v>
          </cell>
          <cell r="W18">
            <v>2</v>
          </cell>
          <cell r="X18">
            <v>562</v>
          </cell>
          <cell r="Y18">
            <v>3710</v>
          </cell>
          <cell r="Z18">
            <v>1</v>
          </cell>
          <cell r="AA18" t="str">
            <v>RSM-213-1300</v>
          </cell>
          <cell r="AB18">
            <v>6</v>
          </cell>
          <cell r="AC18">
            <v>3</v>
          </cell>
          <cell r="AD18">
            <v>5</v>
          </cell>
          <cell r="AE18">
            <v>11090</v>
          </cell>
          <cell r="AF18" t="str">
            <v>1-1/2</v>
          </cell>
          <cell r="AG18">
            <v>1</v>
          </cell>
          <cell r="AH18">
            <v>300472</v>
          </cell>
          <cell r="AI18">
            <v>16</v>
          </cell>
          <cell r="AJ18">
            <v>634</v>
          </cell>
          <cell r="AK18" t="str">
            <v>254T</v>
          </cell>
          <cell r="AL18">
            <v>310</v>
          </cell>
        </row>
        <row r="19">
          <cell r="A19">
            <v>16</v>
          </cell>
          <cell r="B19" t="str">
            <v>F1844-M</v>
          </cell>
          <cell r="C19">
            <v>3650</v>
          </cell>
          <cell r="D19">
            <v>1440</v>
          </cell>
          <cell r="F19" t="str">
            <v> </v>
          </cell>
          <cell r="G19" t="e">
            <v>#VALUE!</v>
          </cell>
          <cell r="J19" t="str">
            <v>1-1/2</v>
          </cell>
          <cell r="K19">
            <v>1</v>
          </cell>
          <cell r="L19">
            <v>662</v>
          </cell>
          <cell r="N19" t="str">
            <v>(1)100</v>
          </cell>
          <cell r="O19" t="str">
            <v>(1)100</v>
          </cell>
          <cell r="P19">
            <v>25</v>
          </cell>
          <cell r="Q19">
            <v>50</v>
          </cell>
          <cell r="R19">
            <v>80</v>
          </cell>
          <cell r="S19">
            <v>230876</v>
          </cell>
          <cell r="T19">
            <v>4</v>
          </cell>
          <cell r="U19">
            <v>132</v>
          </cell>
          <cell r="V19">
            <v>240079</v>
          </cell>
          <cell r="W19">
            <v>2</v>
          </cell>
          <cell r="X19">
            <v>562</v>
          </cell>
          <cell r="Z19">
            <v>1</v>
          </cell>
          <cell r="AB19">
            <v>6</v>
          </cell>
          <cell r="AC19">
            <v>3</v>
          </cell>
          <cell r="AD19">
            <v>5</v>
          </cell>
          <cell r="AF19" t="str">
            <v>1-1/2</v>
          </cell>
          <cell r="AG19">
            <v>1</v>
          </cell>
          <cell r="AH19">
            <v>300472</v>
          </cell>
          <cell r="AI19">
            <v>16</v>
          </cell>
          <cell r="AJ19">
            <v>634</v>
          </cell>
          <cell r="AL19" t="str">
            <v> </v>
          </cell>
        </row>
        <row r="20">
          <cell r="A20">
            <v>17</v>
          </cell>
          <cell r="B20" t="str">
            <v>F1342-M</v>
          </cell>
          <cell r="C20">
            <v>3550</v>
          </cell>
          <cell r="D20">
            <v>2400</v>
          </cell>
          <cell r="E20">
            <v>3410</v>
          </cell>
          <cell r="F20">
            <v>1250</v>
          </cell>
          <cell r="G20">
            <v>20.833333333333332</v>
          </cell>
          <cell r="H20">
            <v>20</v>
          </cell>
          <cell r="I20">
            <v>1</v>
          </cell>
          <cell r="J20">
            <v>2</v>
          </cell>
          <cell r="K20">
            <v>1</v>
          </cell>
          <cell r="L20">
            <v>413</v>
          </cell>
          <cell r="M20">
            <v>6860</v>
          </cell>
          <cell r="N20" t="str">
            <v>(2)100</v>
          </cell>
          <cell r="O20" t="str">
            <v>(2)100</v>
          </cell>
          <cell r="P20">
            <v>50</v>
          </cell>
          <cell r="Q20">
            <v>50</v>
          </cell>
          <cell r="R20">
            <v>50</v>
          </cell>
          <cell r="S20">
            <v>231402</v>
          </cell>
          <cell r="T20">
            <v>3</v>
          </cell>
          <cell r="U20">
            <v>99</v>
          </cell>
          <cell r="V20">
            <v>240079</v>
          </cell>
          <cell r="W20">
            <v>2</v>
          </cell>
          <cell r="X20">
            <v>562</v>
          </cell>
          <cell r="Y20">
            <v>4630</v>
          </cell>
          <cell r="Z20">
            <v>1</v>
          </cell>
          <cell r="AA20" t="str">
            <v>RSM-214-1800</v>
          </cell>
          <cell r="AB20">
            <v>6</v>
          </cell>
          <cell r="AC20">
            <v>5</v>
          </cell>
          <cell r="AD20">
            <v>7.5</v>
          </cell>
          <cell r="AE20">
            <v>13820</v>
          </cell>
          <cell r="AF20">
            <v>2</v>
          </cell>
          <cell r="AG20">
            <v>1</v>
          </cell>
          <cell r="AH20">
            <v>300655</v>
          </cell>
          <cell r="AI20">
            <v>33</v>
          </cell>
          <cell r="AJ20">
            <v>634</v>
          </cell>
          <cell r="AK20" t="str">
            <v>256T</v>
          </cell>
          <cell r="AL20">
            <v>385</v>
          </cell>
        </row>
        <row r="21">
          <cell r="A21">
            <v>18</v>
          </cell>
          <cell r="B21" t="str">
            <v>F1343-N</v>
          </cell>
          <cell r="C21">
            <v>3550</v>
          </cell>
          <cell r="D21">
            <v>2400</v>
          </cell>
          <cell r="E21">
            <v>3640</v>
          </cell>
          <cell r="F21">
            <v>1370</v>
          </cell>
          <cell r="G21">
            <v>22.833333333333332</v>
          </cell>
          <cell r="H21">
            <v>25</v>
          </cell>
          <cell r="I21">
            <v>1</v>
          </cell>
          <cell r="J21">
            <v>2</v>
          </cell>
          <cell r="K21">
            <v>1</v>
          </cell>
          <cell r="L21">
            <v>441</v>
          </cell>
          <cell r="M21">
            <v>7700</v>
          </cell>
          <cell r="N21" t="str">
            <v>(2)100</v>
          </cell>
          <cell r="O21" t="str">
            <v>(2)100</v>
          </cell>
          <cell r="P21">
            <v>50</v>
          </cell>
          <cell r="Q21">
            <v>50</v>
          </cell>
          <cell r="R21">
            <v>50</v>
          </cell>
          <cell r="S21">
            <v>231393</v>
          </cell>
          <cell r="T21">
            <v>6</v>
          </cell>
          <cell r="U21">
            <v>198</v>
          </cell>
          <cell r="V21">
            <v>240079</v>
          </cell>
          <cell r="W21">
            <v>2</v>
          </cell>
          <cell r="X21">
            <v>562</v>
          </cell>
          <cell r="Y21">
            <v>5300</v>
          </cell>
          <cell r="Z21">
            <v>1</v>
          </cell>
          <cell r="AA21" t="str">
            <v>RSM-214-1800</v>
          </cell>
          <cell r="AB21">
            <v>6</v>
          </cell>
          <cell r="AC21">
            <v>5</v>
          </cell>
          <cell r="AD21">
            <v>7.5</v>
          </cell>
          <cell r="AE21">
            <v>14840</v>
          </cell>
          <cell r="AF21">
            <v>2</v>
          </cell>
          <cell r="AG21">
            <v>1</v>
          </cell>
          <cell r="AH21">
            <v>300474</v>
          </cell>
          <cell r="AI21">
            <v>33</v>
          </cell>
          <cell r="AJ21">
            <v>634</v>
          </cell>
          <cell r="AK21" t="str">
            <v>284T</v>
          </cell>
          <cell r="AL21">
            <v>465</v>
          </cell>
        </row>
        <row r="22">
          <cell r="A22">
            <v>19</v>
          </cell>
          <cell r="B22" t="str">
            <v>F1441-L</v>
          </cell>
          <cell r="C22">
            <v>3550</v>
          </cell>
          <cell r="D22">
            <v>2400</v>
          </cell>
          <cell r="E22">
            <v>3610</v>
          </cell>
          <cell r="F22" t="str">
            <v> </v>
          </cell>
          <cell r="G22" t="e">
            <v>#VALUE!</v>
          </cell>
          <cell r="J22">
            <v>3</v>
          </cell>
          <cell r="K22">
            <v>1</v>
          </cell>
          <cell r="L22">
            <v>330</v>
          </cell>
          <cell r="N22" t="str">
            <v>(2)100</v>
          </cell>
          <cell r="O22" t="str">
            <v>(2)100</v>
          </cell>
          <cell r="P22">
            <v>50</v>
          </cell>
          <cell r="Q22">
            <v>50</v>
          </cell>
          <cell r="R22">
            <v>50</v>
          </cell>
          <cell r="S22">
            <v>230948</v>
          </cell>
          <cell r="T22">
            <v>3</v>
          </cell>
          <cell r="U22">
            <v>99</v>
          </cell>
          <cell r="V22">
            <v>240079</v>
          </cell>
          <cell r="W22">
            <v>2</v>
          </cell>
          <cell r="X22">
            <v>562</v>
          </cell>
          <cell r="Z22">
            <v>1</v>
          </cell>
          <cell r="AB22">
            <v>6</v>
          </cell>
          <cell r="AC22">
            <v>5</v>
          </cell>
          <cell r="AD22">
            <v>7.5</v>
          </cell>
          <cell r="AE22">
            <v>14415</v>
          </cell>
          <cell r="AF22">
            <v>3</v>
          </cell>
          <cell r="AG22">
            <v>1</v>
          </cell>
          <cell r="AH22">
            <v>300474</v>
          </cell>
          <cell r="AI22">
            <v>33</v>
          </cell>
          <cell r="AJ22">
            <v>602</v>
          </cell>
        </row>
        <row r="23">
          <cell r="A23">
            <v>20</v>
          </cell>
          <cell r="B23" t="str">
            <v>F1441-M</v>
          </cell>
          <cell r="C23">
            <v>3550</v>
          </cell>
          <cell r="D23">
            <v>2400</v>
          </cell>
          <cell r="E23">
            <v>3610</v>
          </cell>
          <cell r="F23">
            <v>1350</v>
          </cell>
          <cell r="G23">
            <v>22.5</v>
          </cell>
          <cell r="H23">
            <v>20</v>
          </cell>
          <cell r="I23">
            <v>1</v>
          </cell>
          <cell r="J23">
            <v>3</v>
          </cell>
          <cell r="K23">
            <v>1</v>
          </cell>
          <cell r="L23">
            <v>367</v>
          </cell>
          <cell r="M23">
            <v>6740</v>
          </cell>
          <cell r="N23" t="str">
            <v>(2)100</v>
          </cell>
          <cell r="O23" t="str">
            <v>(2)100</v>
          </cell>
          <cell r="P23">
            <v>50</v>
          </cell>
          <cell r="Q23">
            <v>50</v>
          </cell>
          <cell r="R23">
            <v>50</v>
          </cell>
          <cell r="S23">
            <v>231398</v>
          </cell>
          <cell r="T23">
            <v>5</v>
          </cell>
          <cell r="U23">
            <v>165</v>
          </cell>
          <cell r="V23">
            <v>240079</v>
          </cell>
          <cell r="W23">
            <v>2</v>
          </cell>
          <cell r="X23">
            <v>562</v>
          </cell>
          <cell r="Y23">
            <v>4240</v>
          </cell>
          <cell r="Z23">
            <v>1</v>
          </cell>
          <cell r="AA23" t="str">
            <v>RSM-214-1800</v>
          </cell>
          <cell r="AB23">
            <v>6</v>
          </cell>
          <cell r="AC23">
            <v>5</v>
          </cell>
          <cell r="AD23">
            <v>7.5</v>
          </cell>
          <cell r="AE23">
            <v>14490</v>
          </cell>
          <cell r="AF23">
            <v>3</v>
          </cell>
          <cell r="AG23">
            <v>1</v>
          </cell>
          <cell r="AH23">
            <v>300474</v>
          </cell>
          <cell r="AI23">
            <v>33</v>
          </cell>
          <cell r="AJ23">
            <v>602</v>
          </cell>
          <cell r="AK23" t="str">
            <v>256T</v>
          </cell>
          <cell r="AL23">
            <v>385</v>
          </cell>
        </row>
        <row r="24">
          <cell r="A24">
            <v>21</v>
          </cell>
          <cell r="B24" t="str">
            <v>F1441-N</v>
          </cell>
          <cell r="C24">
            <v>3550</v>
          </cell>
          <cell r="D24">
            <v>2400</v>
          </cell>
          <cell r="E24">
            <v>3610</v>
          </cell>
          <cell r="F24" t="str">
            <v> </v>
          </cell>
          <cell r="G24" t="e">
            <v>#VALUE!</v>
          </cell>
          <cell r="I24">
            <v>1</v>
          </cell>
          <cell r="J24">
            <v>3</v>
          </cell>
          <cell r="K24">
            <v>1</v>
          </cell>
          <cell r="L24">
            <v>396</v>
          </cell>
          <cell r="N24" t="str">
            <v>(2)100</v>
          </cell>
          <cell r="O24" t="str">
            <v>(2)100</v>
          </cell>
          <cell r="P24">
            <v>50</v>
          </cell>
          <cell r="Q24">
            <v>50</v>
          </cell>
          <cell r="R24">
            <v>50</v>
          </cell>
          <cell r="S24">
            <v>231398</v>
          </cell>
          <cell r="T24">
            <v>5</v>
          </cell>
          <cell r="U24">
            <v>165</v>
          </cell>
          <cell r="V24">
            <v>240079</v>
          </cell>
          <cell r="W24">
            <v>2</v>
          </cell>
          <cell r="X24">
            <v>562</v>
          </cell>
          <cell r="Z24">
            <v>1</v>
          </cell>
          <cell r="AB24">
            <v>6</v>
          </cell>
          <cell r="AC24">
            <v>5</v>
          </cell>
          <cell r="AD24">
            <v>7.5</v>
          </cell>
          <cell r="AE24">
            <v>14570</v>
          </cell>
          <cell r="AF24">
            <v>3</v>
          </cell>
          <cell r="AG24">
            <v>1</v>
          </cell>
          <cell r="AH24">
            <v>300474</v>
          </cell>
          <cell r="AI24">
            <v>33</v>
          </cell>
          <cell r="AJ24">
            <v>602</v>
          </cell>
        </row>
        <row r="25">
          <cell r="A25">
            <v>22</v>
          </cell>
          <cell r="B25" t="str">
            <v>F1441-O</v>
          </cell>
          <cell r="C25">
            <v>3550</v>
          </cell>
          <cell r="D25">
            <v>2400</v>
          </cell>
          <cell r="E25">
            <v>3610</v>
          </cell>
          <cell r="F25" t="str">
            <v> </v>
          </cell>
          <cell r="G25" t="e">
            <v>#VALUE!</v>
          </cell>
          <cell r="I25">
            <v>1</v>
          </cell>
          <cell r="J25">
            <v>3</v>
          </cell>
          <cell r="K25">
            <v>1</v>
          </cell>
          <cell r="L25">
            <v>424</v>
          </cell>
          <cell r="N25" t="str">
            <v>(2)100</v>
          </cell>
          <cell r="O25" t="str">
            <v>(2)100</v>
          </cell>
          <cell r="P25">
            <v>50</v>
          </cell>
          <cell r="Q25">
            <v>50</v>
          </cell>
          <cell r="R25">
            <v>50</v>
          </cell>
          <cell r="S25">
            <v>231402</v>
          </cell>
          <cell r="T25">
            <v>4</v>
          </cell>
          <cell r="U25">
            <v>132</v>
          </cell>
          <cell r="V25">
            <v>240079</v>
          </cell>
          <cell r="W25">
            <v>2</v>
          </cell>
          <cell r="X25">
            <v>562</v>
          </cell>
          <cell r="Z25">
            <v>1</v>
          </cell>
          <cell r="AB25">
            <v>6</v>
          </cell>
          <cell r="AC25">
            <v>5</v>
          </cell>
          <cell r="AD25">
            <v>7.5</v>
          </cell>
          <cell r="AE25">
            <v>14670</v>
          </cell>
          <cell r="AF25">
            <v>3</v>
          </cell>
          <cell r="AG25">
            <v>1</v>
          </cell>
          <cell r="AH25">
            <v>300474</v>
          </cell>
          <cell r="AI25">
            <v>33</v>
          </cell>
          <cell r="AJ25">
            <v>602</v>
          </cell>
        </row>
        <row r="26">
          <cell r="A26">
            <v>23</v>
          </cell>
          <cell r="B26" t="str">
            <v>F1442-L</v>
          </cell>
          <cell r="C26">
            <v>3550</v>
          </cell>
          <cell r="D26">
            <v>2400</v>
          </cell>
          <cell r="E26">
            <v>3850</v>
          </cell>
          <cell r="F26" t="str">
            <v> </v>
          </cell>
          <cell r="G26" t="e">
            <v>#VALUE!</v>
          </cell>
          <cell r="I26">
            <v>1</v>
          </cell>
          <cell r="J26">
            <v>3</v>
          </cell>
          <cell r="K26">
            <v>1</v>
          </cell>
          <cell r="L26">
            <v>339</v>
          </cell>
          <cell r="N26" t="str">
            <v>(2)100</v>
          </cell>
          <cell r="O26" t="str">
            <v>(2)100</v>
          </cell>
          <cell r="P26">
            <v>50</v>
          </cell>
          <cell r="Q26">
            <v>50</v>
          </cell>
          <cell r="R26">
            <v>50</v>
          </cell>
          <cell r="S26">
            <v>231398</v>
          </cell>
          <cell r="T26">
            <v>4</v>
          </cell>
          <cell r="U26">
            <v>132</v>
          </cell>
          <cell r="V26">
            <v>240079</v>
          </cell>
          <cell r="W26">
            <v>2</v>
          </cell>
          <cell r="X26">
            <v>562</v>
          </cell>
          <cell r="Z26">
            <v>1</v>
          </cell>
          <cell r="AB26">
            <v>6</v>
          </cell>
          <cell r="AC26">
            <v>5</v>
          </cell>
          <cell r="AD26">
            <v>7.5</v>
          </cell>
          <cell r="AE26">
            <v>15465</v>
          </cell>
          <cell r="AF26">
            <v>3</v>
          </cell>
          <cell r="AG26">
            <v>1</v>
          </cell>
          <cell r="AH26">
            <v>300474</v>
          </cell>
          <cell r="AI26">
            <v>33</v>
          </cell>
          <cell r="AJ26">
            <v>602</v>
          </cell>
        </row>
        <row r="27">
          <cell r="A27">
            <v>24</v>
          </cell>
          <cell r="B27" t="str">
            <v>F1442-M</v>
          </cell>
          <cell r="C27">
            <v>3550</v>
          </cell>
          <cell r="D27">
            <v>2400</v>
          </cell>
          <cell r="E27">
            <v>3850</v>
          </cell>
          <cell r="F27" t="str">
            <v> </v>
          </cell>
          <cell r="G27" t="e">
            <v>#VALUE!</v>
          </cell>
          <cell r="I27">
            <v>1</v>
          </cell>
          <cell r="J27">
            <v>3</v>
          </cell>
          <cell r="K27">
            <v>1</v>
          </cell>
          <cell r="L27">
            <v>367</v>
          </cell>
          <cell r="N27" t="str">
            <v>(2)100</v>
          </cell>
          <cell r="O27" t="str">
            <v>(2)100</v>
          </cell>
          <cell r="P27">
            <v>50</v>
          </cell>
          <cell r="Q27">
            <v>50</v>
          </cell>
          <cell r="R27">
            <v>50</v>
          </cell>
          <cell r="S27">
            <v>231398</v>
          </cell>
          <cell r="T27">
            <v>5</v>
          </cell>
          <cell r="U27">
            <v>165</v>
          </cell>
          <cell r="V27">
            <v>240079</v>
          </cell>
          <cell r="W27">
            <v>2</v>
          </cell>
          <cell r="X27">
            <v>562</v>
          </cell>
          <cell r="Z27">
            <v>1</v>
          </cell>
          <cell r="AB27">
            <v>6</v>
          </cell>
          <cell r="AC27">
            <v>5</v>
          </cell>
          <cell r="AD27">
            <v>7.5</v>
          </cell>
          <cell r="AE27">
            <v>15540</v>
          </cell>
          <cell r="AF27">
            <v>3</v>
          </cell>
          <cell r="AG27">
            <v>1</v>
          </cell>
          <cell r="AH27">
            <v>300474</v>
          </cell>
          <cell r="AI27">
            <v>33</v>
          </cell>
          <cell r="AJ27">
            <v>602</v>
          </cell>
        </row>
        <row r="28">
          <cell r="A28">
            <v>25</v>
          </cell>
          <cell r="B28" t="str">
            <v>F1442-N</v>
          </cell>
          <cell r="C28">
            <v>3550</v>
          </cell>
          <cell r="D28">
            <v>2400</v>
          </cell>
          <cell r="E28">
            <v>3850</v>
          </cell>
          <cell r="F28">
            <v>1410</v>
          </cell>
          <cell r="G28">
            <v>23.5</v>
          </cell>
          <cell r="H28">
            <v>25</v>
          </cell>
          <cell r="I28">
            <v>1</v>
          </cell>
          <cell r="J28">
            <v>3</v>
          </cell>
          <cell r="K28">
            <v>1</v>
          </cell>
          <cell r="L28">
            <v>401</v>
          </cell>
          <cell r="M28">
            <v>7630</v>
          </cell>
          <cell r="N28" t="str">
            <v>(2)100</v>
          </cell>
          <cell r="O28" t="str">
            <v>(2)100</v>
          </cell>
          <cell r="P28">
            <v>50</v>
          </cell>
          <cell r="Q28">
            <v>50</v>
          </cell>
          <cell r="R28">
            <v>50</v>
          </cell>
          <cell r="S28">
            <v>231402</v>
          </cell>
          <cell r="T28">
            <v>4</v>
          </cell>
          <cell r="U28">
            <v>132</v>
          </cell>
          <cell r="V28">
            <v>240079</v>
          </cell>
          <cell r="W28">
            <v>2</v>
          </cell>
          <cell r="X28">
            <v>562</v>
          </cell>
          <cell r="Y28">
            <v>4900</v>
          </cell>
          <cell r="Z28">
            <v>1</v>
          </cell>
          <cell r="AA28" t="str">
            <v>RSM-214-1800</v>
          </cell>
          <cell r="AB28">
            <v>6</v>
          </cell>
          <cell r="AC28">
            <v>5</v>
          </cell>
          <cell r="AD28">
            <v>7.5</v>
          </cell>
          <cell r="AE28">
            <v>15620</v>
          </cell>
          <cell r="AF28">
            <v>3</v>
          </cell>
          <cell r="AG28">
            <v>1</v>
          </cell>
          <cell r="AH28">
            <v>300474</v>
          </cell>
          <cell r="AI28">
            <v>33</v>
          </cell>
          <cell r="AJ28">
            <v>602</v>
          </cell>
          <cell r="AK28" t="str">
            <v>284T</v>
          </cell>
          <cell r="AL28">
            <v>465</v>
          </cell>
        </row>
        <row r="29">
          <cell r="A29">
            <v>26</v>
          </cell>
          <cell r="B29" t="str">
            <v>F1442-O</v>
          </cell>
          <cell r="C29">
            <v>3550</v>
          </cell>
          <cell r="D29">
            <v>2400</v>
          </cell>
          <cell r="E29">
            <v>3850</v>
          </cell>
          <cell r="F29" t="str">
            <v> </v>
          </cell>
          <cell r="I29">
            <v>1</v>
          </cell>
          <cell r="J29">
            <v>3</v>
          </cell>
          <cell r="K29">
            <v>1</v>
          </cell>
          <cell r="L29">
            <v>424</v>
          </cell>
          <cell r="M29">
            <v>7630</v>
          </cell>
          <cell r="N29" t="str">
            <v>(2)100</v>
          </cell>
          <cell r="O29" t="str">
            <v>(2)100</v>
          </cell>
          <cell r="P29">
            <v>50</v>
          </cell>
          <cell r="Q29">
            <v>50</v>
          </cell>
          <cell r="R29">
            <v>50</v>
          </cell>
          <cell r="S29">
            <v>231402</v>
          </cell>
          <cell r="T29">
            <v>4</v>
          </cell>
          <cell r="Y29">
            <v>4900</v>
          </cell>
          <cell r="Z29">
            <v>1</v>
          </cell>
          <cell r="AA29" t="str">
            <v> </v>
          </cell>
          <cell r="AB29">
            <v>6</v>
          </cell>
          <cell r="AC29">
            <v>5</v>
          </cell>
          <cell r="AD29">
            <v>7.5</v>
          </cell>
          <cell r="AE29">
            <v>15720</v>
          </cell>
          <cell r="AF29">
            <v>3</v>
          </cell>
          <cell r="AG29">
            <v>1</v>
          </cell>
          <cell r="AH29">
            <v>300474</v>
          </cell>
          <cell r="AI29">
            <v>33</v>
          </cell>
          <cell r="AJ29">
            <v>602</v>
          </cell>
        </row>
        <row r="30">
          <cell r="A30">
            <v>27</v>
          </cell>
          <cell r="B30" t="str">
            <v>F1443-L</v>
          </cell>
          <cell r="C30">
            <v>3550</v>
          </cell>
          <cell r="D30">
            <v>2400</v>
          </cell>
          <cell r="E30">
            <v>4080</v>
          </cell>
          <cell r="F30" t="str">
            <v> </v>
          </cell>
          <cell r="G30" t="e">
            <v>#VALUE!</v>
          </cell>
          <cell r="I30">
            <v>1</v>
          </cell>
          <cell r="J30">
            <v>3</v>
          </cell>
          <cell r="K30">
            <v>1</v>
          </cell>
          <cell r="L30">
            <v>339</v>
          </cell>
          <cell r="N30" t="str">
            <v>(2)100</v>
          </cell>
          <cell r="O30" t="str">
            <v>(2)100</v>
          </cell>
          <cell r="P30">
            <v>50</v>
          </cell>
          <cell r="Q30">
            <v>50</v>
          </cell>
          <cell r="R30">
            <v>50</v>
          </cell>
          <cell r="S30">
            <v>231398</v>
          </cell>
          <cell r="T30">
            <v>4</v>
          </cell>
          <cell r="U30">
            <v>132</v>
          </cell>
          <cell r="V30">
            <v>240079</v>
          </cell>
          <cell r="W30">
            <v>2</v>
          </cell>
          <cell r="X30">
            <v>562</v>
          </cell>
          <cell r="Z30">
            <v>1</v>
          </cell>
          <cell r="AB30">
            <v>6</v>
          </cell>
          <cell r="AC30">
            <v>5</v>
          </cell>
          <cell r="AD30">
            <v>7.5</v>
          </cell>
          <cell r="AE30">
            <v>16505</v>
          </cell>
          <cell r="AF30">
            <v>3</v>
          </cell>
          <cell r="AG30">
            <v>1</v>
          </cell>
          <cell r="AH30">
            <v>300474</v>
          </cell>
          <cell r="AI30">
            <v>33</v>
          </cell>
          <cell r="AJ30">
            <v>602</v>
          </cell>
        </row>
        <row r="31">
          <cell r="A31">
            <v>28</v>
          </cell>
          <cell r="B31" t="str">
            <v>F1443-M</v>
          </cell>
          <cell r="C31">
            <v>3550</v>
          </cell>
          <cell r="D31">
            <v>2400</v>
          </cell>
          <cell r="E31">
            <v>4080</v>
          </cell>
          <cell r="F31" t="str">
            <v> </v>
          </cell>
          <cell r="G31" t="e">
            <v>#VALUE!</v>
          </cell>
          <cell r="I31">
            <v>1</v>
          </cell>
          <cell r="J31">
            <v>3</v>
          </cell>
          <cell r="K31">
            <v>1</v>
          </cell>
          <cell r="L31">
            <v>367</v>
          </cell>
          <cell r="N31" t="str">
            <v>(2)100</v>
          </cell>
          <cell r="O31" t="str">
            <v>(2)100</v>
          </cell>
          <cell r="P31">
            <v>50</v>
          </cell>
          <cell r="Q31">
            <v>50</v>
          </cell>
          <cell r="R31">
            <v>50</v>
          </cell>
          <cell r="S31">
            <v>231398</v>
          </cell>
          <cell r="T31">
            <v>5</v>
          </cell>
          <cell r="U31">
            <v>165</v>
          </cell>
          <cell r="V31">
            <v>240079</v>
          </cell>
          <cell r="W31">
            <v>2</v>
          </cell>
          <cell r="X31">
            <v>562</v>
          </cell>
          <cell r="Z31">
            <v>1</v>
          </cell>
          <cell r="AB31">
            <v>6</v>
          </cell>
          <cell r="AC31">
            <v>5</v>
          </cell>
          <cell r="AD31">
            <v>7.5</v>
          </cell>
          <cell r="AE31">
            <v>16580</v>
          </cell>
          <cell r="AF31">
            <v>3</v>
          </cell>
          <cell r="AG31">
            <v>1</v>
          </cell>
          <cell r="AH31">
            <v>300474</v>
          </cell>
          <cell r="AI31">
            <v>33</v>
          </cell>
          <cell r="AJ31">
            <v>602</v>
          </cell>
        </row>
        <row r="32">
          <cell r="A32">
            <v>29</v>
          </cell>
          <cell r="B32" t="str">
            <v>F1443-N</v>
          </cell>
          <cell r="C32">
            <v>3550</v>
          </cell>
          <cell r="D32">
            <v>2400</v>
          </cell>
          <cell r="E32">
            <v>4080</v>
          </cell>
          <cell r="F32" t="str">
            <v> </v>
          </cell>
          <cell r="G32" t="e">
            <v>#VALUE!</v>
          </cell>
          <cell r="I32">
            <v>1</v>
          </cell>
          <cell r="J32">
            <v>3</v>
          </cell>
          <cell r="K32">
            <v>1</v>
          </cell>
          <cell r="L32">
            <v>401</v>
          </cell>
          <cell r="N32" t="str">
            <v>(2)100</v>
          </cell>
          <cell r="O32" t="str">
            <v>(2)100</v>
          </cell>
          <cell r="P32">
            <v>50</v>
          </cell>
          <cell r="Q32">
            <v>50</v>
          </cell>
          <cell r="R32">
            <v>50</v>
          </cell>
          <cell r="S32">
            <v>231402</v>
          </cell>
          <cell r="T32">
            <v>4</v>
          </cell>
          <cell r="U32">
            <v>132</v>
          </cell>
          <cell r="V32">
            <v>240079</v>
          </cell>
          <cell r="W32">
            <v>2</v>
          </cell>
          <cell r="X32">
            <v>562</v>
          </cell>
          <cell r="Z32">
            <v>1</v>
          </cell>
          <cell r="AB32">
            <v>6</v>
          </cell>
          <cell r="AC32">
            <v>5</v>
          </cell>
          <cell r="AD32">
            <v>7.5</v>
          </cell>
          <cell r="AE32">
            <v>16660</v>
          </cell>
          <cell r="AF32">
            <v>3</v>
          </cell>
          <cell r="AG32">
            <v>1</v>
          </cell>
          <cell r="AH32">
            <v>300474</v>
          </cell>
          <cell r="AI32">
            <v>33</v>
          </cell>
          <cell r="AJ32">
            <v>602</v>
          </cell>
        </row>
        <row r="33">
          <cell r="A33">
            <v>30</v>
          </cell>
          <cell r="B33" t="str">
            <v>F1443-O</v>
          </cell>
          <cell r="C33">
            <v>3550</v>
          </cell>
          <cell r="D33">
            <v>2400</v>
          </cell>
          <cell r="E33">
            <v>4080</v>
          </cell>
          <cell r="F33">
            <v>1450</v>
          </cell>
          <cell r="G33">
            <v>24.166666666666668</v>
          </cell>
          <cell r="H33">
            <v>30</v>
          </cell>
          <cell r="I33">
            <v>1</v>
          </cell>
          <cell r="J33">
            <v>3</v>
          </cell>
          <cell r="K33">
            <v>1</v>
          </cell>
          <cell r="L33">
            <v>424</v>
          </cell>
          <cell r="M33">
            <v>8520</v>
          </cell>
          <cell r="N33" t="str">
            <v>(2)100</v>
          </cell>
          <cell r="O33" t="str">
            <v>(2)100</v>
          </cell>
          <cell r="P33">
            <v>50</v>
          </cell>
          <cell r="Q33">
            <v>50</v>
          </cell>
          <cell r="R33">
            <v>50</v>
          </cell>
          <cell r="S33">
            <v>231402</v>
          </cell>
          <cell r="T33">
            <v>4</v>
          </cell>
          <cell r="U33">
            <v>132</v>
          </cell>
          <cell r="V33">
            <v>240079</v>
          </cell>
          <cell r="W33">
            <v>2</v>
          </cell>
          <cell r="X33">
            <v>562</v>
          </cell>
          <cell r="Y33">
            <v>5550</v>
          </cell>
          <cell r="Z33">
            <v>1</v>
          </cell>
          <cell r="AA33" t="str">
            <v>RSM-215-2400</v>
          </cell>
          <cell r="AB33">
            <v>6</v>
          </cell>
          <cell r="AC33">
            <v>5</v>
          </cell>
          <cell r="AD33">
            <v>7.5</v>
          </cell>
          <cell r="AE33">
            <v>16760</v>
          </cell>
          <cell r="AF33">
            <v>3</v>
          </cell>
          <cell r="AG33">
            <v>1</v>
          </cell>
          <cell r="AH33">
            <v>300474</v>
          </cell>
          <cell r="AI33">
            <v>33</v>
          </cell>
          <cell r="AJ33">
            <v>602</v>
          </cell>
          <cell r="AK33" t="str">
            <v>286T</v>
          </cell>
          <cell r="AL33">
            <v>565</v>
          </cell>
        </row>
        <row r="34">
          <cell r="A34">
            <v>31</v>
          </cell>
          <cell r="B34" t="str">
            <v>F1443-P</v>
          </cell>
          <cell r="C34">
            <v>3550</v>
          </cell>
          <cell r="D34">
            <v>2400</v>
          </cell>
          <cell r="E34">
            <v>4080</v>
          </cell>
          <cell r="F34">
            <v>1600</v>
          </cell>
          <cell r="G34">
            <v>26.666666666666668</v>
          </cell>
          <cell r="H34">
            <v>40</v>
          </cell>
          <cell r="I34">
            <v>1</v>
          </cell>
          <cell r="J34">
            <v>3</v>
          </cell>
          <cell r="K34">
            <v>1</v>
          </cell>
          <cell r="L34">
            <v>483</v>
          </cell>
          <cell r="M34">
            <v>8610</v>
          </cell>
          <cell r="N34" t="str">
            <v>(2)100</v>
          </cell>
          <cell r="O34" t="str">
            <v>(2)100</v>
          </cell>
          <cell r="P34">
            <v>50</v>
          </cell>
          <cell r="Q34">
            <v>50</v>
          </cell>
          <cell r="R34">
            <v>50</v>
          </cell>
          <cell r="S34">
            <v>231402</v>
          </cell>
          <cell r="T34">
            <v>5</v>
          </cell>
          <cell r="U34">
            <v>165</v>
          </cell>
          <cell r="V34">
            <v>240079</v>
          </cell>
          <cell r="W34">
            <v>2</v>
          </cell>
          <cell r="X34">
            <v>562</v>
          </cell>
          <cell r="Y34">
            <v>5630</v>
          </cell>
          <cell r="Z34">
            <v>1</v>
          </cell>
          <cell r="AA34" t="str">
            <v>RSM-215-2400</v>
          </cell>
          <cell r="AB34">
            <v>6</v>
          </cell>
          <cell r="AC34">
            <v>5</v>
          </cell>
          <cell r="AD34">
            <v>7.5</v>
          </cell>
          <cell r="AE34">
            <v>17000</v>
          </cell>
          <cell r="AF34">
            <v>3</v>
          </cell>
          <cell r="AG34">
            <v>1</v>
          </cell>
          <cell r="AH34">
            <v>300474</v>
          </cell>
          <cell r="AI34">
            <v>33</v>
          </cell>
          <cell r="AJ34">
            <v>602</v>
          </cell>
          <cell r="AK34" t="str">
            <v>324T</v>
          </cell>
          <cell r="AL34">
            <v>860</v>
          </cell>
        </row>
        <row r="35">
          <cell r="A35">
            <v>32</v>
          </cell>
          <cell r="B35" t="str">
            <v>F1444-M</v>
          </cell>
          <cell r="C35">
            <v>3550</v>
          </cell>
          <cell r="D35">
            <v>2400</v>
          </cell>
          <cell r="F35" t="str">
            <v> </v>
          </cell>
          <cell r="G35" t="e">
            <v>#VALUE!</v>
          </cell>
          <cell r="I35">
            <v>1</v>
          </cell>
          <cell r="J35">
            <v>3</v>
          </cell>
          <cell r="K35">
            <v>1</v>
          </cell>
          <cell r="L35">
            <v>388</v>
          </cell>
          <cell r="N35" t="str">
            <v>(2)100</v>
          </cell>
          <cell r="O35" t="str">
            <v>(2)100</v>
          </cell>
          <cell r="P35">
            <v>50</v>
          </cell>
          <cell r="Q35">
            <v>50</v>
          </cell>
          <cell r="R35">
            <v>50</v>
          </cell>
          <cell r="S35">
            <v>231393</v>
          </cell>
          <cell r="T35">
            <v>6</v>
          </cell>
          <cell r="U35">
            <v>198</v>
          </cell>
          <cell r="V35">
            <v>240079</v>
          </cell>
          <cell r="W35">
            <v>2</v>
          </cell>
          <cell r="X35">
            <v>562</v>
          </cell>
          <cell r="Z35">
            <v>1</v>
          </cell>
          <cell r="AF35">
            <v>3</v>
          </cell>
          <cell r="AG35">
            <v>1</v>
          </cell>
          <cell r="AH35">
            <v>300474</v>
          </cell>
          <cell r="AI35">
            <v>33</v>
          </cell>
          <cell r="AJ35">
            <v>602</v>
          </cell>
        </row>
        <row r="36">
          <cell r="A36">
            <v>33</v>
          </cell>
          <cell r="B36" t="str">
            <v>F1444-N</v>
          </cell>
          <cell r="C36">
            <v>3550</v>
          </cell>
          <cell r="D36">
            <v>2400</v>
          </cell>
          <cell r="F36" t="str">
            <v> </v>
          </cell>
          <cell r="G36" t="e">
            <v>#VALUE!</v>
          </cell>
          <cell r="I36">
            <v>1</v>
          </cell>
          <cell r="J36">
            <v>3</v>
          </cell>
          <cell r="K36">
            <v>1</v>
          </cell>
          <cell r="L36">
            <v>413</v>
          </cell>
          <cell r="N36" t="str">
            <v>(2)100</v>
          </cell>
          <cell r="O36" t="str">
            <v>(2)100</v>
          </cell>
          <cell r="P36">
            <v>50</v>
          </cell>
          <cell r="Q36">
            <v>50</v>
          </cell>
          <cell r="R36">
            <v>50</v>
          </cell>
          <cell r="S36">
            <v>231402</v>
          </cell>
          <cell r="T36">
            <v>4</v>
          </cell>
          <cell r="U36">
            <v>132</v>
          </cell>
          <cell r="V36">
            <v>240079</v>
          </cell>
          <cell r="W36">
            <v>2</v>
          </cell>
          <cell r="X36">
            <v>562</v>
          </cell>
          <cell r="Z36">
            <v>1</v>
          </cell>
          <cell r="AF36">
            <v>3</v>
          </cell>
          <cell r="AG36">
            <v>1</v>
          </cell>
          <cell r="AH36">
            <v>300474</v>
          </cell>
          <cell r="AI36">
            <v>33</v>
          </cell>
          <cell r="AJ36">
            <v>602</v>
          </cell>
        </row>
        <row r="37">
          <cell r="A37">
            <v>34</v>
          </cell>
          <cell r="B37" t="str">
            <v>F1444-O</v>
          </cell>
          <cell r="C37">
            <v>3550</v>
          </cell>
          <cell r="D37">
            <v>2400</v>
          </cell>
          <cell r="F37" t="str">
            <v> </v>
          </cell>
          <cell r="G37" t="e">
            <v>#VALUE!</v>
          </cell>
          <cell r="I37">
            <v>1</v>
          </cell>
          <cell r="J37">
            <v>3</v>
          </cell>
          <cell r="K37">
            <v>1</v>
          </cell>
          <cell r="L37">
            <v>424</v>
          </cell>
          <cell r="N37" t="str">
            <v>(2)100</v>
          </cell>
          <cell r="O37" t="str">
            <v>(2)100</v>
          </cell>
          <cell r="P37">
            <v>50</v>
          </cell>
          <cell r="Q37">
            <v>50</v>
          </cell>
          <cell r="R37">
            <v>50</v>
          </cell>
          <cell r="S37">
            <v>231402</v>
          </cell>
          <cell r="T37">
            <v>4</v>
          </cell>
          <cell r="U37">
            <v>132</v>
          </cell>
          <cell r="V37">
            <v>240079</v>
          </cell>
          <cell r="W37">
            <v>2</v>
          </cell>
          <cell r="X37">
            <v>562</v>
          </cell>
          <cell r="Z37">
            <v>1</v>
          </cell>
          <cell r="AF37">
            <v>3</v>
          </cell>
          <cell r="AG37">
            <v>1</v>
          </cell>
          <cell r="AH37">
            <v>300474</v>
          </cell>
          <cell r="AI37">
            <v>33</v>
          </cell>
          <cell r="AJ37">
            <v>602</v>
          </cell>
        </row>
        <row r="38">
          <cell r="A38">
            <v>35</v>
          </cell>
          <cell r="B38" t="str">
            <v>F1444-P</v>
          </cell>
          <cell r="C38">
            <v>3550</v>
          </cell>
          <cell r="D38">
            <v>2400</v>
          </cell>
          <cell r="F38" t="str">
            <v>  </v>
          </cell>
          <cell r="G38" t="e">
            <v>#VALUE!</v>
          </cell>
          <cell r="I38">
            <v>1</v>
          </cell>
          <cell r="J38">
            <v>3</v>
          </cell>
          <cell r="K38">
            <v>1</v>
          </cell>
          <cell r="L38">
            <v>483</v>
          </cell>
          <cell r="N38" t="str">
            <v>(2)100</v>
          </cell>
          <cell r="O38" t="str">
            <v>(2)100</v>
          </cell>
          <cell r="P38">
            <v>50</v>
          </cell>
          <cell r="Q38">
            <v>50</v>
          </cell>
          <cell r="R38">
            <v>50</v>
          </cell>
          <cell r="S38">
            <v>231402</v>
          </cell>
          <cell r="T38">
            <v>5</v>
          </cell>
          <cell r="U38">
            <v>165</v>
          </cell>
          <cell r="V38">
            <v>240079</v>
          </cell>
          <cell r="W38">
            <v>2</v>
          </cell>
          <cell r="X38">
            <v>562</v>
          </cell>
          <cell r="Z38">
            <v>1</v>
          </cell>
          <cell r="AE38" t="str">
            <v> </v>
          </cell>
          <cell r="AF38">
            <v>3</v>
          </cell>
          <cell r="AG38">
            <v>1</v>
          </cell>
          <cell r="AH38">
            <v>300474</v>
          </cell>
          <cell r="AI38">
            <v>33</v>
          </cell>
          <cell r="AJ38">
            <v>602</v>
          </cell>
        </row>
        <row r="39">
          <cell r="A39">
            <v>36</v>
          </cell>
          <cell r="B39" t="str">
            <v>F1461-M</v>
          </cell>
          <cell r="C39">
            <v>5390</v>
          </cell>
          <cell r="D39">
            <v>2400</v>
          </cell>
          <cell r="E39">
            <v>3610</v>
          </cell>
          <cell r="F39" t="str">
            <v> </v>
          </cell>
          <cell r="G39" t="e">
            <v>#VALUE!</v>
          </cell>
          <cell r="I39">
            <v>1</v>
          </cell>
          <cell r="J39">
            <v>3</v>
          </cell>
          <cell r="K39">
            <v>1</v>
          </cell>
          <cell r="L39">
            <v>330</v>
          </cell>
          <cell r="N39" t="str">
            <v>(2)100</v>
          </cell>
          <cell r="O39" t="str">
            <v>(2)100</v>
          </cell>
          <cell r="P39">
            <v>50</v>
          </cell>
          <cell r="Q39">
            <v>50</v>
          </cell>
          <cell r="R39">
            <v>50</v>
          </cell>
          <cell r="S39">
            <v>230948</v>
          </cell>
          <cell r="T39">
            <v>4</v>
          </cell>
          <cell r="U39">
            <v>132</v>
          </cell>
          <cell r="V39">
            <v>240079</v>
          </cell>
          <cell r="W39">
            <v>2</v>
          </cell>
          <cell r="X39">
            <v>562</v>
          </cell>
          <cell r="Z39">
            <v>1</v>
          </cell>
          <cell r="AC39">
            <v>7</v>
          </cell>
          <cell r="AD39">
            <v>10</v>
          </cell>
          <cell r="AE39">
            <v>20195</v>
          </cell>
          <cell r="AF39">
            <v>3</v>
          </cell>
          <cell r="AG39">
            <v>1</v>
          </cell>
          <cell r="AH39">
            <v>300474</v>
          </cell>
          <cell r="AI39">
            <v>33</v>
          </cell>
          <cell r="AJ39">
            <v>602</v>
          </cell>
        </row>
        <row r="40">
          <cell r="A40">
            <v>37</v>
          </cell>
          <cell r="B40" t="str">
            <v>F1461-N</v>
          </cell>
          <cell r="C40">
            <v>5390</v>
          </cell>
          <cell r="D40">
            <v>2400</v>
          </cell>
          <cell r="E40">
            <v>3610</v>
          </cell>
          <cell r="F40" t="str">
            <v> </v>
          </cell>
          <cell r="G40" t="e">
            <v>#VALUE!</v>
          </cell>
          <cell r="I40">
            <v>1</v>
          </cell>
          <cell r="J40">
            <v>3</v>
          </cell>
          <cell r="K40">
            <v>1</v>
          </cell>
          <cell r="L40">
            <v>354</v>
          </cell>
          <cell r="N40" t="str">
            <v>(2)100</v>
          </cell>
          <cell r="O40" t="str">
            <v>(2)100</v>
          </cell>
          <cell r="P40">
            <v>50</v>
          </cell>
          <cell r="Q40">
            <v>50</v>
          </cell>
          <cell r="R40">
            <v>50</v>
          </cell>
          <cell r="S40">
            <v>230948</v>
          </cell>
          <cell r="T40">
            <v>4</v>
          </cell>
          <cell r="U40">
            <v>132</v>
          </cell>
          <cell r="V40">
            <v>240079</v>
          </cell>
          <cell r="W40">
            <v>2</v>
          </cell>
          <cell r="X40">
            <v>562</v>
          </cell>
          <cell r="Z40">
            <v>1</v>
          </cell>
          <cell r="AC40">
            <v>7</v>
          </cell>
          <cell r="AD40">
            <v>10</v>
          </cell>
          <cell r="AE40">
            <v>20275</v>
          </cell>
          <cell r="AF40">
            <v>3</v>
          </cell>
          <cell r="AG40">
            <v>1</v>
          </cell>
          <cell r="AH40">
            <v>300474</v>
          </cell>
          <cell r="AI40">
            <v>33</v>
          </cell>
          <cell r="AJ40">
            <v>602</v>
          </cell>
        </row>
        <row r="41">
          <cell r="A41">
            <v>38</v>
          </cell>
          <cell r="B41" t="str">
            <v>F1461-O</v>
          </cell>
          <cell r="C41">
            <v>5390</v>
          </cell>
          <cell r="D41">
            <v>2400</v>
          </cell>
          <cell r="E41">
            <v>3610</v>
          </cell>
          <cell r="F41">
            <v>2390</v>
          </cell>
          <cell r="G41">
            <v>39.833333333333336</v>
          </cell>
          <cell r="H41">
            <v>50</v>
          </cell>
          <cell r="I41">
            <v>1</v>
          </cell>
          <cell r="J41">
            <v>5</v>
          </cell>
          <cell r="K41">
            <v>1</v>
          </cell>
          <cell r="L41">
            <v>377</v>
          </cell>
          <cell r="M41">
            <v>10060</v>
          </cell>
          <cell r="N41" t="str">
            <v>(2)100</v>
          </cell>
          <cell r="O41" t="str">
            <v>(2)100</v>
          </cell>
          <cell r="P41">
            <v>50</v>
          </cell>
          <cell r="Q41">
            <v>50</v>
          </cell>
          <cell r="R41">
            <v>50</v>
          </cell>
          <cell r="S41">
            <v>230948</v>
          </cell>
          <cell r="T41">
            <v>4</v>
          </cell>
          <cell r="U41">
            <v>132</v>
          </cell>
          <cell r="V41">
            <v>240079</v>
          </cell>
          <cell r="W41">
            <v>2</v>
          </cell>
          <cell r="X41">
            <v>562</v>
          </cell>
          <cell r="Y41">
            <v>6280</v>
          </cell>
          <cell r="Z41">
            <v>1</v>
          </cell>
          <cell r="AB41">
            <v>8</v>
          </cell>
          <cell r="AC41">
            <v>7</v>
          </cell>
          <cell r="AD41">
            <v>10</v>
          </cell>
          <cell r="AE41">
            <v>20375</v>
          </cell>
          <cell r="AF41">
            <v>5</v>
          </cell>
          <cell r="AG41">
            <v>1</v>
          </cell>
          <cell r="AH41">
            <v>300656</v>
          </cell>
          <cell r="AI41">
            <v>36</v>
          </cell>
          <cell r="AJ41">
            <v>681</v>
          </cell>
          <cell r="AK41" t="str">
            <v>326T</v>
          </cell>
          <cell r="AL41">
            <v>1105</v>
          </cell>
        </row>
        <row r="42">
          <cell r="A42">
            <v>39</v>
          </cell>
          <cell r="B42" t="str">
            <v>F1461-P</v>
          </cell>
          <cell r="C42">
            <v>5390</v>
          </cell>
          <cell r="D42">
            <v>2400</v>
          </cell>
          <cell r="E42">
            <v>3610</v>
          </cell>
          <cell r="F42">
            <v>2220</v>
          </cell>
          <cell r="G42">
            <v>37</v>
          </cell>
          <cell r="H42">
            <v>40</v>
          </cell>
          <cell r="I42">
            <v>1</v>
          </cell>
          <cell r="J42">
            <v>5</v>
          </cell>
          <cell r="K42">
            <v>1</v>
          </cell>
          <cell r="L42">
            <v>413</v>
          </cell>
          <cell r="M42">
            <v>10080</v>
          </cell>
          <cell r="N42" t="str">
            <v>(2)100</v>
          </cell>
          <cell r="O42" t="str">
            <v>(2)100</v>
          </cell>
          <cell r="P42">
            <v>50</v>
          </cell>
          <cell r="Q42">
            <v>50</v>
          </cell>
          <cell r="R42">
            <v>50</v>
          </cell>
          <cell r="S42">
            <v>230948</v>
          </cell>
          <cell r="T42">
            <v>6</v>
          </cell>
          <cell r="U42">
            <v>198</v>
          </cell>
          <cell r="V42">
            <v>240079</v>
          </cell>
          <cell r="X42">
            <v>0</v>
          </cell>
          <cell r="Y42">
            <v>6300</v>
          </cell>
          <cell r="Z42">
            <v>1</v>
          </cell>
          <cell r="AA42" t="str">
            <v>RSM-214-1800</v>
          </cell>
          <cell r="AB42">
            <v>8</v>
          </cell>
          <cell r="AC42">
            <v>7</v>
          </cell>
          <cell r="AD42">
            <v>10</v>
          </cell>
          <cell r="AE42">
            <v>20670</v>
          </cell>
          <cell r="AF42">
            <v>5</v>
          </cell>
          <cell r="AG42">
            <v>1</v>
          </cell>
          <cell r="AH42">
            <v>300656</v>
          </cell>
          <cell r="AI42">
            <v>36</v>
          </cell>
          <cell r="AJ42">
            <v>681</v>
          </cell>
          <cell r="AK42" t="str">
            <v>324T</v>
          </cell>
          <cell r="AL42">
            <v>860</v>
          </cell>
        </row>
        <row r="43">
          <cell r="A43">
            <v>40</v>
          </cell>
          <cell r="B43" t="str">
            <v>F1461-Q</v>
          </cell>
          <cell r="C43">
            <v>5390</v>
          </cell>
          <cell r="D43">
            <v>2400</v>
          </cell>
          <cell r="E43">
            <v>3610</v>
          </cell>
          <cell r="F43" t="str">
            <v> </v>
          </cell>
          <cell r="G43" t="e">
            <v>#VALUE!</v>
          </cell>
          <cell r="H43" t="str">
            <v> </v>
          </cell>
          <cell r="I43">
            <v>1</v>
          </cell>
          <cell r="J43">
            <v>5</v>
          </cell>
          <cell r="K43">
            <v>1</v>
          </cell>
          <cell r="L43">
            <v>448</v>
          </cell>
          <cell r="M43" t="str">
            <v> </v>
          </cell>
          <cell r="N43" t="str">
            <v>(2)100</v>
          </cell>
          <cell r="O43" t="str">
            <v>(2)100</v>
          </cell>
          <cell r="P43">
            <v>50</v>
          </cell>
          <cell r="Q43">
            <v>50</v>
          </cell>
          <cell r="R43">
            <v>50</v>
          </cell>
          <cell r="S43">
            <v>230948</v>
          </cell>
          <cell r="T43">
            <v>5</v>
          </cell>
          <cell r="U43">
            <v>165</v>
          </cell>
          <cell r="V43">
            <v>240079</v>
          </cell>
          <cell r="W43">
            <v>4</v>
          </cell>
          <cell r="X43">
            <v>1124</v>
          </cell>
          <cell r="Z43">
            <v>1</v>
          </cell>
          <cell r="AA43" t="str">
            <v>RSM-214-1800</v>
          </cell>
          <cell r="AB43">
            <v>8</v>
          </cell>
          <cell r="AC43">
            <v>7</v>
          </cell>
          <cell r="AD43">
            <v>10</v>
          </cell>
          <cell r="AE43">
            <v>20800</v>
          </cell>
          <cell r="AF43">
            <v>5</v>
          </cell>
          <cell r="AG43">
            <v>1</v>
          </cell>
          <cell r="AH43">
            <v>300656</v>
          </cell>
          <cell r="AI43">
            <v>36</v>
          </cell>
          <cell r="AJ43">
            <v>681</v>
          </cell>
        </row>
        <row r="44">
          <cell r="A44">
            <v>41</v>
          </cell>
          <cell r="B44" t="str">
            <v>F1462-M</v>
          </cell>
          <cell r="C44">
            <v>5390</v>
          </cell>
          <cell r="D44">
            <v>2400</v>
          </cell>
          <cell r="E44">
            <v>3850</v>
          </cell>
          <cell r="F44" t="str">
            <v> </v>
          </cell>
          <cell r="G44" t="e">
            <v>#VALUE!</v>
          </cell>
          <cell r="H44" t="str">
            <v> </v>
          </cell>
          <cell r="I44">
            <v>1</v>
          </cell>
          <cell r="J44">
            <v>5</v>
          </cell>
          <cell r="K44">
            <v>1</v>
          </cell>
          <cell r="L44">
            <v>339</v>
          </cell>
          <cell r="N44" t="str">
            <v>(2)100</v>
          </cell>
          <cell r="O44" t="str">
            <v>(2)100</v>
          </cell>
          <cell r="P44">
            <v>50</v>
          </cell>
          <cell r="Q44">
            <v>50</v>
          </cell>
          <cell r="R44">
            <v>50</v>
          </cell>
          <cell r="S44">
            <v>231398</v>
          </cell>
          <cell r="T44">
            <v>5</v>
          </cell>
          <cell r="U44">
            <v>165</v>
          </cell>
          <cell r="V44">
            <v>240079</v>
          </cell>
          <cell r="W44">
            <v>4</v>
          </cell>
          <cell r="X44">
            <v>1124</v>
          </cell>
          <cell r="Z44">
            <v>1</v>
          </cell>
          <cell r="AB44">
            <v>8</v>
          </cell>
          <cell r="AC44">
            <v>7</v>
          </cell>
          <cell r="AD44">
            <v>10</v>
          </cell>
          <cell r="AE44">
            <v>21875</v>
          </cell>
          <cell r="AF44">
            <v>5</v>
          </cell>
          <cell r="AG44">
            <v>1</v>
          </cell>
          <cell r="AH44">
            <v>300656</v>
          </cell>
          <cell r="AI44">
            <v>36</v>
          </cell>
          <cell r="AJ44">
            <v>681</v>
          </cell>
        </row>
        <row r="45">
          <cell r="A45">
            <v>42</v>
          </cell>
          <cell r="B45" t="str">
            <v>F1462-N</v>
          </cell>
          <cell r="C45">
            <v>5390</v>
          </cell>
          <cell r="D45">
            <v>2400</v>
          </cell>
          <cell r="E45">
            <v>3850</v>
          </cell>
          <cell r="F45" t="str">
            <v> </v>
          </cell>
          <cell r="G45" t="e">
            <v>#VALUE!</v>
          </cell>
          <cell r="I45">
            <v>1</v>
          </cell>
          <cell r="J45">
            <v>5</v>
          </cell>
          <cell r="K45">
            <v>1</v>
          </cell>
          <cell r="L45">
            <v>365</v>
          </cell>
          <cell r="N45" t="str">
            <v>(2)100</v>
          </cell>
          <cell r="O45" t="str">
            <v>(2)100</v>
          </cell>
          <cell r="P45">
            <v>50</v>
          </cell>
          <cell r="Q45">
            <v>50</v>
          </cell>
          <cell r="R45">
            <v>50</v>
          </cell>
          <cell r="S45">
            <v>230948</v>
          </cell>
          <cell r="T45">
            <v>4</v>
          </cell>
          <cell r="U45">
            <v>132</v>
          </cell>
          <cell r="V45">
            <v>240079</v>
          </cell>
          <cell r="W45">
            <v>4</v>
          </cell>
          <cell r="X45">
            <v>1124</v>
          </cell>
          <cell r="Z45">
            <v>1</v>
          </cell>
          <cell r="AB45">
            <v>8</v>
          </cell>
          <cell r="AC45">
            <v>7</v>
          </cell>
          <cell r="AD45">
            <v>10</v>
          </cell>
          <cell r="AE45">
            <v>21955</v>
          </cell>
          <cell r="AF45">
            <v>5</v>
          </cell>
          <cell r="AG45">
            <v>1</v>
          </cell>
          <cell r="AH45">
            <v>300656</v>
          </cell>
          <cell r="AI45">
            <v>36</v>
          </cell>
          <cell r="AJ45">
            <v>681</v>
          </cell>
        </row>
        <row r="46">
          <cell r="A46">
            <v>43</v>
          </cell>
          <cell r="B46" t="str">
            <v>F1462-O</v>
          </cell>
          <cell r="C46">
            <v>5390</v>
          </cell>
          <cell r="D46">
            <v>2400</v>
          </cell>
          <cell r="E46">
            <v>3850</v>
          </cell>
          <cell r="F46" t="str">
            <v> </v>
          </cell>
          <cell r="G46" t="e">
            <v>#VALUE!</v>
          </cell>
          <cell r="I46">
            <v>1</v>
          </cell>
          <cell r="J46">
            <v>5</v>
          </cell>
          <cell r="K46">
            <v>1</v>
          </cell>
          <cell r="L46">
            <v>377</v>
          </cell>
          <cell r="N46" t="str">
            <v>(2)100</v>
          </cell>
          <cell r="O46" t="str">
            <v>(2)100</v>
          </cell>
          <cell r="P46">
            <v>50</v>
          </cell>
          <cell r="Q46">
            <v>50</v>
          </cell>
          <cell r="R46">
            <v>50</v>
          </cell>
          <cell r="S46">
            <v>230948</v>
          </cell>
          <cell r="T46">
            <v>4</v>
          </cell>
          <cell r="U46">
            <v>132</v>
          </cell>
          <cell r="V46">
            <v>240079</v>
          </cell>
          <cell r="W46">
            <v>4</v>
          </cell>
          <cell r="X46">
            <v>1124</v>
          </cell>
          <cell r="Z46">
            <v>1</v>
          </cell>
          <cell r="AB46">
            <v>8</v>
          </cell>
          <cell r="AC46">
            <v>7</v>
          </cell>
          <cell r="AD46">
            <v>10</v>
          </cell>
          <cell r="AE46">
            <v>22055</v>
          </cell>
          <cell r="AF46">
            <v>5</v>
          </cell>
          <cell r="AG46">
            <v>1</v>
          </cell>
          <cell r="AH46">
            <v>300656</v>
          </cell>
          <cell r="AI46">
            <v>36</v>
          </cell>
          <cell r="AJ46">
            <v>681</v>
          </cell>
        </row>
        <row r="47">
          <cell r="A47">
            <v>44</v>
          </cell>
          <cell r="B47" t="str">
            <v>F1462-Q</v>
          </cell>
          <cell r="C47">
            <v>5390</v>
          </cell>
          <cell r="D47">
            <v>2400</v>
          </cell>
          <cell r="E47">
            <v>3850</v>
          </cell>
          <cell r="F47" t="str">
            <v> </v>
          </cell>
          <cell r="G47" t="e">
            <v>#VALUE!</v>
          </cell>
          <cell r="I47">
            <v>1</v>
          </cell>
          <cell r="J47">
            <v>5</v>
          </cell>
          <cell r="K47">
            <v>1</v>
          </cell>
          <cell r="L47">
            <v>460</v>
          </cell>
          <cell r="N47" t="str">
            <v>(2)100</v>
          </cell>
          <cell r="O47" t="str">
            <v>(2)100</v>
          </cell>
          <cell r="P47">
            <v>50</v>
          </cell>
          <cell r="Q47">
            <v>50</v>
          </cell>
          <cell r="R47">
            <v>50</v>
          </cell>
          <cell r="S47">
            <v>231402</v>
          </cell>
          <cell r="T47">
            <v>6</v>
          </cell>
          <cell r="U47">
            <v>198</v>
          </cell>
          <cell r="V47">
            <v>240079</v>
          </cell>
          <cell r="W47">
            <v>4</v>
          </cell>
          <cell r="X47">
            <v>1124</v>
          </cell>
          <cell r="Z47">
            <v>1</v>
          </cell>
          <cell r="AB47">
            <v>8</v>
          </cell>
          <cell r="AC47">
            <v>7</v>
          </cell>
          <cell r="AD47">
            <v>10</v>
          </cell>
          <cell r="AE47">
            <v>22595</v>
          </cell>
          <cell r="AF47">
            <v>5</v>
          </cell>
          <cell r="AG47">
            <v>1</v>
          </cell>
          <cell r="AH47">
            <v>300656</v>
          </cell>
          <cell r="AI47">
            <v>36</v>
          </cell>
          <cell r="AJ47">
            <v>681</v>
          </cell>
        </row>
        <row r="48">
          <cell r="A48">
            <v>45</v>
          </cell>
          <cell r="B48" t="str">
            <v>F1462-P</v>
          </cell>
          <cell r="C48">
            <v>5390</v>
          </cell>
          <cell r="D48">
            <v>2400</v>
          </cell>
          <cell r="E48">
            <v>3850</v>
          </cell>
          <cell r="F48">
            <v>2160</v>
          </cell>
          <cell r="G48">
            <v>36</v>
          </cell>
          <cell r="H48">
            <v>40</v>
          </cell>
          <cell r="I48">
            <v>1</v>
          </cell>
          <cell r="J48">
            <v>5</v>
          </cell>
          <cell r="K48">
            <v>1</v>
          </cell>
          <cell r="L48">
            <v>424</v>
          </cell>
          <cell r="M48">
            <v>11370</v>
          </cell>
          <cell r="N48" t="str">
            <v>(2)100</v>
          </cell>
          <cell r="O48" t="str">
            <v>(2)100</v>
          </cell>
          <cell r="P48">
            <v>50</v>
          </cell>
          <cell r="Q48">
            <v>50</v>
          </cell>
          <cell r="R48">
            <v>50</v>
          </cell>
          <cell r="S48">
            <v>230948</v>
          </cell>
          <cell r="T48">
            <v>5</v>
          </cell>
          <cell r="U48">
            <v>165</v>
          </cell>
          <cell r="V48">
            <v>240079</v>
          </cell>
          <cell r="W48">
            <v>4</v>
          </cell>
          <cell r="X48">
            <v>1124</v>
          </cell>
          <cell r="Y48">
            <v>7220</v>
          </cell>
          <cell r="Z48">
            <v>1</v>
          </cell>
          <cell r="AA48" t="str">
            <v>RSM-215-2400</v>
          </cell>
          <cell r="AB48">
            <v>8</v>
          </cell>
          <cell r="AC48">
            <v>7</v>
          </cell>
          <cell r="AD48">
            <v>10</v>
          </cell>
          <cell r="AE48">
            <v>22350</v>
          </cell>
          <cell r="AF48">
            <v>5</v>
          </cell>
          <cell r="AG48">
            <v>1</v>
          </cell>
          <cell r="AH48">
            <v>300656</v>
          </cell>
          <cell r="AI48">
            <v>36</v>
          </cell>
          <cell r="AJ48">
            <v>681</v>
          </cell>
          <cell r="AK48" t="str">
            <v>324T</v>
          </cell>
          <cell r="AL48">
            <v>860</v>
          </cell>
        </row>
        <row r="49">
          <cell r="A49">
            <v>46</v>
          </cell>
          <cell r="B49" t="str">
            <v>F1463-M</v>
          </cell>
          <cell r="C49">
            <v>5390</v>
          </cell>
          <cell r="D49">
            <v>2400</v>
          </cell>
          <cell r="E49">
            <v>4080</v>
          </cell>
          <cell r="F49" t="str">
            <v> </v>
          </cell>
          <cell r="G49" t="e">
            <v>#VALUE!</v>
          </cell>
          <cell r="I49">
            <v>1</v>
          </cell>
          <cell r="J49">
            <v>5</v>
          </cell>
          <cell r="K49">
            <v>1</v>
          </cell>
          <cell r="L49">
            <v>339</v>
          </cell>
          <cell r="N49" t="str">
            <v>(2)100</v>
          </cell>
          <cell r="O49" t="str">
            <v>(2)100</v>
          </cell>
          <cell r="P49">
            <v>50</v>
          </cell>
          <cell r="Q49">
            <v>50</v>
          </cell>
          <cell r="R49">
            <v>50</v>
          </cell>
          <cell r="S49">
            <v>231398</v>
          </cell>
          <cell r="T49">
            <v>5</v>
          </cell>
          <cell r="U49">
            <v>165</v>
          </cell>
          <cell r="V49">
            <v>240079</v>
          </cell>
          <cell r="W49">
            <v>4</v>
          </cell>
          <cell r="X49">
            <v>1124</v>
          </cell>
          <cell r="Z49">
            <v>1</v>
          </cell>
          <cell r="AB49">
            <v>8</v>
          </cell>
          <cell r="AC49">
            <v>7</v>
          </cell>
          <cell r="AD49">
            <v>10</v>
          </cell>
          <cell r="AE49">
            <v>23535</v>
          </cell>
          <cell r="AF49">
            <v>5</v>
          </cell>
          <cell r="AG49">
            <v>1</v>
          </cell>
          <cell r="AH49">
            <v>300656</v>
          </cell>
          <cell r="AI49">
            <v>36</v>
          </cell>
          <cell r="AJ49">
            <v>681</v>
          </cell>
        </row>
        <row r="50">
          <cell r="A50">
            <v>47</v>
          </cell>
          <cell r="B50" t="str">
            <v>F1463-N</v>
          </cell>
          <cell r="C50">
            <v>5390</v>
          </cell>
          <cell r="D50">
            <v>2400</v>
          </cell>
          <cell r="E50">
            <v>4080</v>
          </cell>
          <cell r="F50" t="str">
            <v> </v>
          </cell>
          <cell r="G50" t="e">
            <v>#VALUE!</v>
          </cell>
          <cell r="I50">
            <v>1</v>
          </cell>
          <cell r="J50">
            <v>5</v>
          </cell>
          <cell r="K50">
            <v>1</v>
          </cell>
          <cell r="L50">
            <v>365</v>
          </cell>
          <cell r="N50" t="str">
            <v>(2)100</v>
          </cell>
          <cell r="O50" t="str">
            <v>(2)100</v>
          </cell>
          <cell r="P50">
            <v>50</v>
          </cell>
          <cell r="Q50">
            <v>50</v>
          </cell>
          <cell r="R50">
            <v>50</v>
          </cell>
          <cell r="S50">
            <v>230948</v>
          </cell>
          <cell r="T50">
            <v>4</v>
          </cell>
          <cell r="U50">
            <v>132</v>
          </cell>
          <cell r="V50">
            <v>240079</v>
          </cell>
          <cell r="W50">
            <v>4</v>
          </cell>
          <cell r="X50">
            <v>1124</v>
          </cell>
          <cell r="Z50">
            <v>1</v>
          </cell>
          <cell r="AB50">
            <v>8</v>
          </cell>
          <cell r="AC50">
            <v>7</v>
          </cell>
          <cell r="AD50">
            <v>10</v>
          </cell>
          <cell r="AE50">
            <v>23615</v>
          </cell>
          <cell r="AF50">
            <v>5</v>
          </cell>
          <cell r="AG50">
            <v>1</v>
          </cell>
          <cell r="AH50">
            <v>300656</v>
          </cell>
          <cell r="AI50">
            <v>36</v>
          </cell>
          <cell r="AJ50">
            <v>681</v>
          </cell>
        </row>
        <row r="51">
          <cell r="A51">
            <v>48</v>
          </cell>
          <cell r="B51" t="str">
            <v>F1463-O</v>
          </cell>
          <cell r="C51">
            <v>5390</v>
          </cell>
          <cell r="D51">
            <v>2400</v>
          </cell>
          <cell r="E51">
            <v>4080</v>
          </cell>
          <cell r="F51" t="str">
            <v> </v>
          </cell>
          <cell r="G51" t="e">
            <v>#VALUE!</v>
          </cell>
          <cell r="I51">
            <v>1</v>
          </cell>
          <cell r="J51">
            <v>5</v>
          </cell>
          <cell r="K51">
            <v>1</v>
          </cell>
          <cell r="L51">
            <v>377</v>
          </cell>
          <cell r="N51" t="str">
            <v>(2)100</v>
          </cell>
          <cell r="O51" t="str">
            <v>(2)100</v>
          </cell>
          <cell r="P51">
            <v>50</v>
          </cell>
          <cell r="Q51">
            <v>50</v>
          </cell>
          <cell r="R51">
            <v>50</v>
          </cell>
          <cell r="S51">
            <v>230948</v>
          </cell>
          <cell r="T51">
            <v>4</v>
          </cell>
          <cell r="U51">
            <v>132</v>
          </cell>
          <cell r="V51">
            <v>240079</v>
          </cell>
          <cell r="W51">
            <v>4</v>
          </cell>
          <cell r="X51">
            <v>1124</v>
          </cell>
          <cell r="Z51">
            <v>1</v>
          </cell>
          <cell r="AB51">
            <v>8</v>
          </cell>
          <cell r="AC51">
            <v>7</v>
          </cell>
          <cell r="AD51">
            <v>10</v>
          </cell>
          <cell r="AE51">
            <v>23715</v>
          </cell>
          <cell r="AF51">
            <v>5</v>
          </cell>
          <cell r="AG51">
            <v>1</v>
          </cell>
          <cell r="AH51">
            <v>300656</v>
          </cell>
          <cell r="AI51">
            <v>36</v>
          </cell>
          <cell r="AJ51">
            <v>681</v>
          </cell>
        </row>
        <row r="52">
          <cell r="A52">
            <v>49</v>
          </cell>
          <cell r="B52" t="str">
            <v>F1463-P</v>
          </cell>
          <cell r="C52">
            <v>5390</v>
          </cell>
          <cell r="D52">
            <v>2400</v>
          </cell>
          <cell r="E52">
            <v>4080</v>
          </cell>
          <cell r="F52">
            <v>2090</v>
          </cell>
          <cell r="G52">
            <v>34.833333333333336</v>
          </cell>
          <cell r="H52">
            <v>40</v>
          </cell>
          <cell r="I52">
            <v>1</v>
          </cell>
          <cell r="J52">
            <v>5</v>
          </cell>
          <cell r="K52">
            <v>1</v>
          </cell>
          <cell r="L52">
            <v>424</v>
          </cell>
          <cell r="M52">
            <v>12730</v>
          </cell>
          <cell r="N52" t="str">
            <v>(2)100</v>
          </cell>
          <cell r="O52" t="str">
            <v>(2)100</v>
          </cell>
          <cell r="P52">
            <v>50</v>
          </cell>
          <cell r="Q52">
            <v>50</v>
          </cell>
          <cell r="R52">
            <v>50</v>
          </cell>
          <cell r="S52">
            <v>230948</v>
          </cell>
          <cell r="T52">
            <v>5</v>
          </cell>
          <cell r="U52">
            <v>165</v>
          </cell>
          <cell r="V52">
            <v>240079</v>
          </cell>
          <cell r="W52">
            <v>4</v>
          </cell>
          <cell r="X52">
            <v>1124</v>
          </cell>
          <cell r="Y52">
            <v>8210</v>
          </cell>
          <cell r="Z52">
            <v>1</v>
          </cell>
          <cell r="AA52" t="str">
            <v>RSM-215-2400</v>
          </cell>
          <cell r="AB52">
            <v>8</v>
          </cell>
          <cell r="AC52">
            <v>7</v>
          </cell>
          <cell r="AD52">
            <v>10</v>
          </cell>
          <cell r="AE52">
            <v>24010</v>
          </cell>
          <cell r="AF52">
            <v>5</v>
          </cell>
          <cell r="AG52">
            <v>1</v>
          </cell>
          <cell r="AH52">
            <v>300656</v>
          </cell>
          <cell r="AI52">
            <v>36</v>
          </cell>
          <cell r="AJ52">
            <v>681</v>
          </cell>
          <cell r="AK52" t="str">
            <v>324T</v>
          </cell>
          <cell r="AL52">
            <v>860</v>
          </cell>
        </row>
        <row r="53">
          <cell r="A53">
            <v>50</v>
          </cell>
          <cell r="B53" t="str">
            <v>F1464-N</v>
          </cell>
          <cell r="C53">
            <v>5390</v>
          </cell>
          <cell r="D53">
            <v>2400</v>
          </cell>
          <cell r="F53" t="str">
            <v> </v>
          </cell>
          <cell r="G53" t="e">
            <v>#VALUE!</v>
          </cell>
          <cell r="I53">
            <v>1</v>
          </cell>
          <cell r="J53">
            <v>5</v>
          </cell>
          <cell r="K53">
            <v>1</v>
          </cell>
          <cell r="L53">
            <v>365</v>
          </cell>
          <cell r="N53" t="str">
            <v>(2)100</v>
          </cell>
          <cell r="O53" t="str">
            <v>(2)100</v>
          </cell>
          <cell r="P53">
            <v>50</v>
          </cell>
          <cell r="Q53">
            <v>50</v>
          </cell>
          <cell r="R53">
            <v>50</v>
          </cell>
          <cell r="S53">
            <v>230948</v>
          </cell>
          <cell r="T53">
            <v>4</v>
          </cell>
          <cell r="U53">
            <v>132</v>
          </cell>
          <cell r="V53">
            <v>240079</v>
          </cell>
          <cell r="W53">
            <v>4</v>
          </cell>
          <cell r="X53">
            <v>1124</v>
          </cell>
          <cell r="Z53">
            <v>1</v>
          </cell>
          <cell r="AF53">
            <v>5</v>
          </cell>
          <cell r="AG53">
            <v>1</v>
          </cell>
          <cell r="AH53">
            <v>300656</v>
          </cell>
          <cell r="AI53">
            <v>36</v>
          </cell>
          <cell r="AJ53">
            <v>681</v>
          </cell>
        </row>
        <row r="54">
          <cell r="A54">
            <v>51</v>
          </cell>
          <cell r="B54" t="str">
            <v>F1464-O</v>
          </cell>
          <cell r="C54">
            <v>5390</v>
          </cell>
          <cell r="D54">
            <v>2400</v>
          </cell>
          <cell r="F54" t="str">
            <v> </v>
          </cell>
          <cell r="G54" t="e">
            <v>#VALUE!</v>
          </cell>
          <cell r="I54">
            <v>1</v>
          </cell>
          <cell r="J54">
            <v>5</v>
          </cell>
          <cell r="K54">
            <v>1</v>
          </cell>
          <cell r="L54">
            <v>389</v>
          </cell>
          <cell r="N54" t="str">
            <v>(2)100</v>
          </cell>
          <cell r="O54" t="str">
            <v>(2)100</v>
          </cell>
          <cell r="P54">
            <v>50</v>
          </cell>
          <cell r="Q54">
            <v>50</v>
          </cell>
          <cell r="R54">
            <v>50</v>
          </cell>
          <cell r="S54">
            <v>230948</v>
          </cell>
          <cell r="T54">
            <v>4</v>
          </cell>
          <cell r="U54">
            <v>132</v>
          </cell>
          <cell r="V54">
            <v>240079</v>
          </cell>
          <cell r="W54">
            <v>4</v>
          </cell>
          <cell r="X54">
            <v>1124</v>
          </cell>
          <cell r="Z54">
            <v>1</v>
          </cell>
          <cell r="AF54">
            <v>5</v>
          </cell>
          <cell r="AG54">
            <v>1</v>
          </cell>
          <cell r="AH54">
            <v>300656</v>
          </cell>
          <cell r="AI54">
            <v>36</v>
          </cell>
          <cell r="AJ54">
            <v>681</v>
          </cell>
        </row>
        <row r="55">
          <cell r="A55">
            <v>52</v>
          </cell>
          <cell r="B55" t="str">
            <v>F1464-P</v>
          </cell>
          <cell r="C55">
            <v>5390</v>
          </cell>
          <cell r="D55">
            <v>2400</v>
          </cell>
          <cell r="F55" t="str">
            <v>  </v>
          </cell>
          <cell r="G55" t="e">
            <v>#VALUE!</v>
          </cell>
          <cell r="I55">
            <v>1</v>
          </cell>
          <cell r="J55">
            <v>5</v>
          </cell>
          <cell r="K55">
            <v>1</v>
          </cell>
          <cell r="L55">
            <v>424</v>
          </cell>
          <cell r="N55" t="str">
            <v>(2)100</v>
          </cell>
          <cell r="O55" t="str">
            <v>(2)100</v>
          </cell>
          <cell r="P55">
            <v>50</v>
          </cell>
          <cell r="Q55">
            <v>50</v>
          </cell>
          <cell r="R55">
            <v>50</v>
          </cell>
          <cell r="S55">
            <v>230948</v>
          </cell>
          <cell r="T55">
            <v>5</v>
          </cell>
          <cell r="U55">
            <v>165</v>
          </cell>
          <cell r="V55">
            <v>240079</v>
          </cell>
          <cell r="W55">
            <v>4</v>
          </cell>
          <cell r="X55">
            <v>1124</v>
          </cell>
          <cell r="Z55">
            <v>1</v>
          </cell>
          <cell r="AF55">
            <v>5</v>
          </cell>
          <cell r="AG55">
            <v>1</v>
          </cell>
          <cell r="AH55">
            <v>300656</v>
          </cell>
          <cell r="AI55">
            <v>36</v>
          </cell>
          <cell r="AJ55">
            <v>681</v>
          </cell>
        </row>
        <row r="56">
          <cell r="A56">
            <v>53</v>
          </cell>
          <cell r="B56" t="str">
            <v>F1464-Q</v>
          </cell>
          <cell r="C56">
            <v>5390</v>
          </cell>
          <cell r="D56">
            <v>2400</v>
          </cell>
          <cell r="F56" t="str">
            <v> </v>
          </cell>
          <cell r="G56" t="e">
            <v>#VALUE!</v>
          </cell>
          <cell r="I56">
            <v>1</v>
          </cell>
          <cell r="J56">
            <v>5</v>
          </cell>
          <cell r="K56">
            <v>1</v>
          </cell>
          <cell r="L56">
            <v>460</v>
          </cell>
          <cell r="N56" t="str">
            <v>(2)100</v>
          </cell>
          <cell r="O56" t="str">
            <v>(2)100</v>
          </cell>
          <cell r="P56">
            <v>50</v>
          </cell>
          <cell r="Q56">
            <v>50</v>
          </cell>
          <cell r="R56">
            <v>50</v>
          </cell>
          <cell r="S56">
            <v>231402</v>
          </cell>
          <cell r="T56">
            <v>6</v>
          </cell>
          <cell r="U56">
            <v>198</v>
          </cell>
          <cell r="V56">
            <v>240079</v>
          </cell>
          <cell r="W56">
            <v>4</v>
          </cell>
          <cell r="X56">
            <v>1124</v>
          </cell>
          <cell r="Z56">
            <v>1</v>
          </cell>
          <cell r="AE56" t="str">
            <v> </v>
          </cell>
          <cell r="AF56">
            <v>5</v>
          </cell>
          <cell r="AG56">
            <v>1</v>
          </cell>
          <cell r="AH56">
            <v>300656</v>
          </cell>
          <cell r="AI56">
            <v>36</v>
          </cell>
          <cell r="AJ56">
            <v>681</v>
          </cell>
        </row>
        <row r="57">
          <cell r="A57">
            <v>54</v>
          </cell>
          <cell r="B57" t="str">
            <v>F1481-L</v>
          </cell>
          <cell r="C57">
            <v>7230</v>
          </cell>
          <cell r="D57">
            <v>2400</v>
          </cell>
          <cell r="E57">
            <v>3610</v>
          </cell>
          <cell r="F57" t="str">
            <v> </v>
          </cell>
          <cell r="G57" t="e">
            <v>#VALUE!</v>
          </cell>
          <cell r="I57">
            <v>2</v>
          </cell>
          <cell r="J57">
            <v>5</v>
          </cell>
          <cell r="K57">
            <v>2</v>
          </cell>
          <cell r="L57">
            <v>330</v>
          </cell>
          <cell r="N57" t="str">
            <v>(4)100</v>
          </cell>
          <cell r="O57" t="str">
            <v>(4)100</v>
          </cell>
          <cell r="P57" t="str">
            <v>(2)50</v>
          </cell>
          <cell r="Q57" t="str">
            <v>(2)50</v>
          </cell>
          <cell r="R57" t="str">
            <v>(2)80</v>
          </cell>
          <cell r="S57">
            <v>230948</v>
          </cell>
          <cell r="T57">
            <v>3</v>
          </cell>
          <cell r="U57">
            <v>99</v>
          </cell>
          <cell r="V57">
            <v>240079</v>
          </cell>
          <cell r="W57">
            <v>4</v>
          </cell>
          <cell r="X57">
            <v>1124</v>
          </cell>
          <cell r="Z57">
            <v>2</v>
          </cell>
          <cell r="AE57">
            <v>28485</v>
          </cell>
          <cell r="AF57">
            <v>5</v>
          </cell>
          <cell r="AG57">
            <v>2</v>
          </cell>
          <cell r="AH57">
            <v>300656</v>
          </cell>
          <cell r="AI57">
            <v>36</v>
          </cell>
          <cell r="AJ57">
            <v>681</v>
          </cell>
        </row>
        <row r="58">
          <cell r="A58">
            <v>55</v>
          </cell>
          <cell r="B58" t="str">
            <v>F1481-M</v>
          </cell>
          <cell r="C58">
            <v>7230</v>
          </cell>
          <cell r="D58">
            <v>2400</v>
          </cell>
          <cell r="E58">
            <v>3610</v>
          </cell>
          <cell r="F58">
            <v>2690</v>
          </cell>
          <cell r="G58">
            <v>44.833333333333336</v>
          </cell>
          <cell r="H58" t="str">
            <v>(2)20</v>
          </cell>
          <cell r="I58">
            <v>2</v>
          </cell>
          <cell r="J58" t="str">
            <v>(2)3</v>
          </cell>
          <cell r="K58">
            <v>2</v>
          </cell>
          <cell r="L58">
            <v>367</v>
          </cell>
          <cell r="M58">
            <v>13530</v>
          </cell>
          <cell r="N58" t="str">
            <v>(4)100</v>
          </cell>
          <cell r="O58" t="str">
            <v>(4)100</v>
          </cell>
          <cell r="P58" t="str">
            <v>(2)50</v>
          </cell>
          <cell r="Q58" t="str">
            <v>(2)50</v>
          </cell>
          <cell r="R58" t="str">
            <v>(2)80</v>
          </cell>
          <cell r="S58">
            <v>231398</v>
          </cell>
          <cell r="T58">
            <v>5</v>
          </cell>
          <cell r="U58">
            <v>165</v>
          </cell>
          <cell r="V58">
            <v>240079</v>
          </cell>
          <cell r="W58">
            <v>4</v>
          </cell>
          <cell r="X58">
            <v>1124</v>
          </cell>
          <cell r="Y58">
            <v>8470</v>
          </cell>
          <cell r="Z58">
            <v>2</v>
          </cell>
          <cell r="AA58" t="str">
            <v>RSM-214-1800</v>
          </cell>
          <cell r="AB58">
            <v>10</v>
          </cell>
          <cell r="AC58" t="str">
            <v>(2)5.0</v>
          </cell>
          <cell r="AD58" t="str">
            <v>(2)7.5</v>
          </cell>
          <cell r="AE58">
            <v>28560</v>
          </cell>
          <cell r="AF58" t="str">
            <v>(2)3</v>
          </cell>
          <cell r="AG58">
            <v>2</v>
          </cell>
          <cell r="AH58">
            <v>300474</v>
          </cell>
          <cell r="AI58">
            <v>33</v>
          </cell>
          <cell r="AJ58">
            <v>1204</v>
          </cell>
          <cell r="AK58" t="str">
            <v>256T</v>
          </cell>
          <cell r="AL58">
            <v>770</v>
          </cell>
        </row>
        <row r="59">
          <cell r="A59">
            <v>56</v>
          </cell>
          <cell r="B59" t="str">
            <v>F1481-N</v>
          </cell>
          <cell r="C59">
            <v>7230</v>
          </cell>
          <cell r="D59">
            <v>2400</v>
          </cell>
          <cell r="E59">
            <v>3610</v>
          </cell>
          <cell r="F59" t="str">
            <v> </v>
          </cell>
          <cell r="G59" t="e">
            <v>#VALUE!</v>
          </cell>
          <cell r="I59">
            <v>2</v>
          </cell>
          <cell r="J59" t="str">
            <v>(2)3</v>
          </cell>
          <cell r="K59">
            <v>2</v>
          </cell>
          <cell r="L59">
            <v>396</v>
          </cell>
          <cell r="N59" t="str">
            <v>(4)100</v>
          </cell>
          <cell r="O59" t="str">
            <v>(4)100</v>
          </cell>
          <cell r="P59" t="str">
            <v>(2)50</v>
          </cell>
          <cell r="Q59" t="str">
            <v>(2)50</v>
          </cell>
          <cell r="R59" t="str">
            <v>(2)80</v>
          </cell>
          <cell r="S59">
            <v>231398</v>
          </cell>
          <cell r="T59">
            <v>4</v>
          </cell>
          <cell r="U59">
            <v>132</v>
          </cell>
          <cell r="V59">
            <v>240079</v>
          </cell>
          <cell r="W59">
            <v>4</v>
          </cell>
          <cell r="X59">
            <v>1124</v>
          </cell>
          <cell r="Z59">
            <v>2</v>
          </cell>
          <cell r="AB59">
            <v>10</v>
          </cell>
          <cell r="AC59" t="str">
            <v>(2)5.0</v>
          </cell>
          <cell r="AD59" t="str">
            <v>(2)7.5</v>
          </cell>
          <cell r="AE59">
            <v>28640</v>
          </cell>
          <cell r="AF59" t="str">
            <v>(2)3</v>
          </cell>
          <cell r="AG59">
            <v>2</v>
          </cell>
          <cell r="AH59">
            <v>300474</v>
          </cell>
          <cell r="AI59">
            <v>33</v>
          </cell>
          <cell r="AJ59">
            <v>1204</v>
          </cell>
        </row>
        <row r="60">
          <cell r="A60">
            <v>57</v>
          </cell>
          <cell r="B60" t="str">
            <v>F1481-O</v>
          </cell>
          <cell r="C60">
            <v>7230</v>
          </cell>
          <cell r="D60">
            <v>2400</v>
          </cell>
          <cell r="E60">
            <v>3610</v>
          </cell>
          <cell r="F60" t="str">
            <v> </v>
          </cell>
          <cell r="G60" t="e">
            <v>#VALUE!</v>
          </cell>
          <cell r="I60">
            <v>2</v>
          </cell>
          <cell r="J60" t="str">
            <v>(2)3</v>
          </cell>
          <cell r="K60">
            <v>2</v>
          </cell>
          <cell r="L60">
            <v>424</v>
          </cell>
          <cell r="N60" t="str">
            <v>(4)100</v>
          </cell>
          <cell r="O60" t="str">
            <v>(4)100</v>
          </cell>
          <cell r="P60" t="str">
            <v>(2)50</v>
          </cell>
          <cell r="Q60" t="str">
            <v>(2)50</v>
          </cell>
          <cell r="R60" t="str">
            <v>(2)80</v>
          </cell>
          <cell r="S60">
            <v>231402</v>
          </cell>
          <cell r="T60">
            <v>4</v>
          </cell>
          <cell r="U60">
            <v>132</v>
          </cell>
          <cell r="V60">
            <v>240079</v>
          </cell>
          <cell r="W60">
            <v>4</v>
          </cell>
          <cell r="X60">
            <v>1124</v>
          </cell>
          <cell r="Z60">
            <v>2</v>
          </cell>
          <cell r="AB60">
            <v>10</v>
          </cell>
          <cell r="AC60" t="str">
            <v>(2)5.0</v>
          </cell>
          <cell r="AD60" t="str">
            <v>(2)7.5</v>
          </cell>
          <cell r="AE60">
            <v>28740</v>
          </cell>
          <cell r="AF60" t="str">
            <v>(2)3</v>
          </cell>
          <cell r="AG60">
            <v>2</v>
          </cell>
          <cell r="AH60">
            <v>300474</v>
          </cell>
          <cell r="AI60">
            <v>33</v>
          </cell>
          <cell r="AJ60">
            <v>1204</v>
          </cell>
        </row>
        <row r="61">
          <cell r="A61">
            <v>58</v>
          </cell>
          <cell r="B61" t="str">
            <v>F1482-L</v>
          </cell>
          <cell r="C61">
            <v>7230</v>
          </cell>
          <cell r="D61">
            <v>2400</v>
          </cell>
          <cell r="E61">
            <v>3850</v>
          </cell>
          <cell r="F61" t="str">
            <v> </v>
          </cell>
          <cell r="G61" t="e">
            <v>#VALUE!</v>
          </cell>
          <cell r="I61">
            <v>2</v>
          </cell>
          <cell r="J61" t="str">
            <v>(2)3</v>
          </cell>
          <cell r="K61">
            <v>2</v>
          </cell>
          <cell r="L61">
            <v>339</v>
          </cell>
          <cell r="N61" t="str">
            <v>(4)100</v>
          </cell>
          <cell r="O61" t="str">
            <v>(4)100</v>
          </cell>
          <cell r="P61" t="str">
            <v>(2)50</v>
          </cell>
          <cell r="Q61" t="str">
            <v>(2)50</v>
          </cell>
          <cell r="R61" t="str">
            <v>(2)80</v>
          </cell>
          <cell r="S61">
            <v>231398</v>
          </cell>
          <cell r="T61">
            <v>4</v>
          </cell>
          <cell r="U61">
            <v>132</v>
          </cell>
          <cell r="V61">
            <v>240079</v>
          </cell>
          <cell r="W61">
            <v>4</v>
          </cell>
          <cell r="X61">
            <v>1124</v>
          </cell>
          <cell r="Z61">
            <v>2</v>
          </cell>
          <cell r="AB61">
            <v>10</v>
          </cell>
          <cell r="AC61" t="str">
            <v>(2)5.0</v>
          </cell>
          <cell r="AD61" t="str">
            <v>(2)7.5</v>
          </cell>
          <cell r="AE61">
            <v>30665</v>
          </cell>
          <cell r="AF61" t="str">
            <v>(2)3</v>
          </cell>
          <cell r="AG61">
            <v>2</v>
          </cell>
          <cell r="AH61">
            <v>300474</v>
          </cell>
          <cell r="AI61">
            <v>33</v>
          </cell>
          <cell r="AJ61">
            <v>1204</v>
          </cell>
        </row>
        <row r="62">
          <cell r="A62">
            <v>59</v>
          </cell>
          <cell r="B62" t="str">
            <v>F1482-M</v>
          </cell>
          <cell r="C62">
            <v>7230</v>
          </cell>
          <cell r="D62">
            <v>2400</v>
          </cell>
          <cell r="E62">
            <v>3850</v>
          </cell>
          <cell r="F62" t="str">
            <v> </v>
          </cell>
          <cell r="G62" t="e">
            <v>#VALUE!</v>
          </cell>
          <cell r="I62">
            <v>2</v>
          </cell>
          <cell r="J62" t="str">
            <v>(2)3</v>
          </cell>
          <cell r="K62">
            <v>2</v>
          </cell>
          <cell r="L62">
            <v>367</v>
          </cell>
          <cell r="N62" t="str">
            <v>(4)100</v>
          </cell>
          <cell r="O62" t="str">
            <v>(4)100</v>
          </cell>
          <cell r="P62" t="str">
            <v>(2)50</v>
          </cell>
          <cell r="Q62" t="str">
            <v>(2)50</v>
          </cell>
          <cell r="R62" t="str">
            <v>(2)80</v>
          </cell>
          <cell r="S62">
            <v>231398</v>
          </cell>
          <cell r="T62">
            <v>5</v>
          </cell>
          <cell r="U62">
            <v>165</v>
          </cell>
          <cell r="V62">
            <v>240079</v>
          </cell>
          <cell r="W62">
            <v>2</v>
          </cell>
          <cell r="X62">
            <v>562</v>
          </cell>
          <cell r="Z62">
            <v>2</v>
          </cell>
          <cell r="AB62">
            <v>10</v>
          </cell>
          <cell r="AC62" t="str">
            <v>(2)5.0</v>
          </cell>
          <cell r="AD62" t="str">
            <v>(2)7.5</v>
          </cell>
          <cell r="AE62">
            <v>30740</v>
          </cell>
          <cell r="AF62" t="str">
            <v>(2)3</v>
          </cell>
          <cell r="AG62">
            <v>2</v>
          </cell>
          <cell r="AH62">
            <v>300474</v>
          </cell>
          <cell r="AI62">
            <v>33</v>
          </cell>
          <cell r="AJ62">
            <v>1204</v>
          </cell>
        </row>
        <row r="63">
          <cell r="A63">
            <v>60</v>
          </cell>
          <cell r="B63" t="str">
            <v>F1482-N</v>
          </cell>
          <cell r="C63">
            <v>7230</v>
          </cell>
          <cell r="D63">
            <v>2400</v>
          </cell>
          <cell r="E63">
            <v>3850</v>
          </cell>
          <cell r="F63">
            <v>2820</v>
          </cell>
          <cell r="G63">
            <v>47</v>
          </cell>
          <cell r="H63" t="str">
            <v>(2)25</v>
          </cell>
          <cell r="I63">
            <v>2</v>
          </cell>
          <cell r="J63" t="str">
            <v>(2)3</v>
          </cell>
          <cell r="K63">
            <v>2</v>
          </cell>
          <cell r="L63">
            <v>401</v>
          </cell>
          <cell r="M63">
            <v>13330</v>
          </cell>
          <cell r="N63" t="str">
            <v>(4)100</v>
          </cell>
          <cell r="O63" t="str">
            <v>(4)100</v>
          </cell>
          <cell r="P63" t="str">
            <v>(2)50</v>
          </cell>
          <cell r="Q63" t="str">
            <v>(2)50</v>
          </cell>
          <cell r="R63" t="str">
            <v>(2)80</v>
          </cell>
          <cell r="S63">
            <v>231402</v>
          </cell>
          <cell r="T63">
            <v>4</v>
          </cell>
          <cell r="U63">
            <v>132</v>
          </cell>
          <cell r="V63">
            <v>240079</v>
          </cell>
          <cell r="W63">
            <v>2</v>
          </cell>
          <cell r="X63">
            <v>562</v>
          </cell>
          <cell r="Y63">
            <v>9780</v>
          </cell>
          <cell r="Z63">
            <v>2</v>
          </cell>
          <cell r="AA63" t="str">
            <v>RSM-215-2400</v>
          </cell>
          <cell r="AB63">
            <v>10</v>
          </cell>
          <cell r="AC63" t="str">
            <v>(2)5.0</v>
          </cell>
          <cell r="AD63" t="str">
            <v>(2)7.5</v>
          </cell>
          <cell r="AE63">
            <v>30820</v>
          </cell>
          <cell r="AF63" t="str">
            <v>(2)3</v>
          </cell>
          <cell r="AG63">
            <v>2</v>
          </cell>
          <cell r="AH63">
            <v>300474</v>
          </cell>
          <cell r="AI63">
            <v>33</v>
          </cell>
          <cell r="AJ63">
            <v>1204</v>
          </cell>
          <cell r="AK63" t="str">
            <v>284T</v>
          </cell>
          <cell r="AL63">
            <v>930</v>
          </cell>
        </row>
        <row r="64">
          <cell r="A64">
            <v>61</v>
          </cell>
          <cell r="B64" t="str">
            <v>F1482-O</v>
          </cell>
          <cell r="C64">
            <v>7230</v>
          </cell>
          <cell r="D64">
            <v>2400</v>
          </cell>
          <cell r="E64">
            <v>3850</v>
          </cell>
          <cell r="F64">
            <v>3000</v>
          </cell>
          <cell r="G64">
            <v>50</v>
          </cell>
          <cell r="H64" t="str">
            <v>(2)30</v>
          </cell>
          <cell r="I64">
            <v>2</v>
          </cell>
          <cell r="J64" t="str">
            <v>(2)3</v>
          </cell>
          <cell r="K64">
            <v>2</v>
          </cell>
          <cell r="L64">
            <v>424</v>
          </cell>
          <cell r="M64">
            <v>15350</v>
          </cell>
          <cell r="N64" t="str">
            <v>(4)100</v>
          </cell>
          <cell r="O64" t="str">
            <v>(4)100</v>
          </cell>
          <cell r="P64" t="str">
            <v>(2)50</v>
          </cell>
          <cell r="Q64" t="str">
            <v>(2)50</v>
          </cell>
          <cell r="R64" t="str">
            <v>(2)80</v>
          </cell>
          <cell r="S64">
            <v>231402</v>
          </cell>
          <cell r="T64">
            <v>4</v>
          </cell>
          <cell r="U64">
            <v>132</v>
          </cell>
          <cell r="V64">
            <v>240079</v>
          </cell>
          <cell r="W64">
            <v>2</v>
          </cell>
          <cell r="X64">
            <v>562</v>
          </cell>
          <cell r="Y64">
            <v>9800</v>
          </cell>
          <cell r="Z64">
            <v>2</v>
          </cell>
          <cell r="AA64" t="str">
            <v>RSM-215-2400</v>
          </cell>
          <cell r="AB64">
            <v>10</v>
          </cell>
          <cell r="AC64" t="str">
            <v>(2)5.0</v>
          </cell>
          <cell r="AD64" t="str">
            <v>(2)7.5</v>
          </cell>
          <cell r="AE64">
            <v>30950</v>
          </cell>
          <cell r="AF64" t="str">
            <v>(2)3</v>
          </cell>
          <cell r="AG64">
            <v>2</v>
          </cell>
          <cell r="AH64">
            <v>300474</v>
          </cell>
          <cell r="AI64">
            <v>33</v>
          </cell>
          <cell r="AJ64">
            <v>1204</v>
          </cell>
          <cell r="AK64" t="str">
            <v>286T</v>
          </cell>
          <cell r="AL64">
            <v>1130</v>
          </cell>
        </row>
        <row r="65">
          <cell r="A65">
            <v>62</v>
          </cell>
          <cell r="B65" t="str">
            <v>F1482-P</v>
          </cell>
          <cell r="C65">
            <v>7230</v>
          </cell>
          <cell r="D65">
            <v>2400</v>
          </cell>
          <cell r="E65">
            <v>3850</v>
          </cell>
          <cell r="F65" t="str">
            <v> </v>
          </cell>
          <cell r="G65" t="e">
            <v>#VALUE!</v>
          </cell>
          <cell r="I65">
            <v>2</v>
          </cell>
          <cell r="J65" t="str">
            <v>(2)3</v>
          </cell>
          <cell r="K65">
            <v>2</v>
          </cell>
          <cell r="L65">
            <v>466</v>
          </cell>
          <cell r="N65" t="str">
            <v>(4)100</v>
          </cell>
          <cell r="O65" t="str">
            <v>(4)100</v>
          </cell>
          <cell r="P65" t="str">
            <v>(2)50</v>
          </cell>
          <cell r="Q65" t="str">
            <v>(2)50</v>
          </cell>
          <cell r="R65" t="str">
            <v>(2)80</v>
          </cell>
          <cell r="S65">
            <v>231398</v>
          </cell>
          <cell r="T65">
            <v>6</v>
          </cell>
          <cell r="U65">
            <v>198</v>
          </cell>
          <cell r="V65">
            <v>240079</v>
          </cell>
          <cell r="W65">
            <v>2</v>
          </cell>
          <cell r="X65">
            <v>562</v>
          </cell>
          <cell r="Z65">
            <v>2</v>
          </cell>
          <cell r="AB65">
            <v>10</v>
          </cell>
          <cell r="AC65" t="str">
            <v>(2)5.0</v>
          </cell>
          <cell r="AD65" t="str">
            <v>(2)7.5</v>
          </cell>
          <cell r="AE65">
            <v>31245</v>
          </cell>
          <cell r="AF65" t="str">
            <v>(2)3</v>
          </cell>
          <cell r="AG65">
            <v>2</v>
          </cell>
          <cell r="AH65">
            <v>300474</v>
          </cell>
          <cell r="AI65">
            <v>33</v>
          </cell>
          <cell r="AJ65">
            <v>1204</v>
          </cell>
        </row>
        <row r="66">
          <cell r="A66">
            <v>63</v>
          </cell>
          <cell r="B66" t="str">
            <v>F1483-L</v>
          </cell>
          <cell r="C66">
            <v>7230</v>
          </cell>
          <cell r="D66">
            <v>2400</v>
          </cell>
          <cell r="E66">
            <v>4080</v>
          </cell>
          <cell r="F66" t="str">
            <v> </v>
          </cell>
          <cell r="G66" t="e">
            <v>#VALUE!</v>
          </cell>
          <cell r="I66">
            <v>2</v>
          </cell>
          <cell r="J66" t="str">
            <v>(2)3</v>
          </cell>
          <cell r="K66">
            <v>2</v>
          </cell>
          <cell r="L66">
            <v>339</v>
          </cell>
          <cell r="N66" t="str">
            <v>(4)100</v>
          </cell>
          <cell r="O66" t="str">
            <v>(4)100</v>
          </cell>
          <cell r="P66" t="str">
            <v>(2)50</v>
          </cell>
          <cell r="Q66" t="str">
            <v>(2)50</v>
          </cell>
          <cell r="R66" t="str">
            <v>(2)80</v>
          </cell>
          <cell r="S66">
            <v>231398</v>
          </cell>
          <cell r="T66">
            <v>4</v>
          </cell>
          <cell r="U66">
            <v>132</v>
          </cell>
          <cell r="V66">
            <v>240079</v>
          </cell>
          <cell r="W66">
            <v>2</v>
          </cell>
          <cell r="X66">
            <v>562</v>
          </cell>
          <cell r="Z66">
            <v>2</v>
          </cell>
          <cell r="AB66">
            <v>10</v>
          </cell>
          <cell r="AC66" t="str">
            <v>(2)5.0</v>
          </cell>
          <cell r="AD66" t="str">
            <v>(2)7.5</v>
          </cell>
          <cell r="AE66">
            <v>32825</v>
          </cell>
          <cell r="AF66" t="str">
            <v>(2)3</v>
          </cell>
          <cell r="AG66">
            <v>2</v>
          </cell>
          <cell r="AH66">
            <v>300474</v>
          </cell>
          <cell r="AI66">
            <v>33</v>
          </cell>
          <cell r="AJ66">
            <v>1204</v>
          </cell>
        </row>
        <row r="67">
          <cell r="A67">
            <v>64</v>
          </cell>
          <cell r="B67" t="str">
            <v>F1483-M</v>
          </cell>
          <cell r="C67">
            <v>7230</v>
          </cell>
          <cell r="D67">
            <v>2400</v>
          </cell>
          <cell r="E67">
            <v>4080</v>
          </cell>
          <cell r="F67" t="str">
            <v> </v>
          </cell>
          <cell r="G67" t="e">
            <v>#VALUE!</v>
          </cell>
          <cell r="I67">
            <v>2</v>
          </cell>
          <cell r="J67" t="str">
            <v>(2)3</v>
          </cell>
          <cell r="K67">
            <v>2</v>
          </cell>
          <cell r="L67">
            <v>367</v>
          </cell>
          <cell r="N67" t="str">
            <v>(4)100</v>
          </cell>
          <cell r="O67" t="str">
            <v>(4)100</v>
          </cell>
          <cell r="P67" t="str">
            <v>(2)50</v>
          </cell>
          <cell r="Q67" t="str">
            <v>(2)50</v>
          </cell>
          <cell r="R67" t="str">
            <v>(2)80</v>
          </cell>
          <cell r="S67">
            <v>231398</v>
          </cell>
          <cell r="T67">
            <v>5</v>
          </cell>
          <cell r="U67">
            <v>165</v>
          </cell>
          <cell r="V67">
            <v>240079</v>
          </cell>
          <cell r="W67">
            <v>2</v>
          </cell>
          <cell r="X67">
            <v>562</v>
          </cell>
          <cell r="Z67">
            <v>2</v>
          </cell>
          <cell r="AB67">
            <v>10</v>
          </cell>
          <cell r="AC67" t="str">
            <v>(2)5.0</v>
          </cell>
          <cell r="AD67" t="str">
            <v>(2)7.5</v>
          </cell>
          <cell r="AE67">
            <v>32900</v>
          </cell>
          <cell r="AF67" t="str">
            <v>(2)3</v>
          </cell>
          <cell r="AG67">
            <v>2</v>
          </cell>
          <cell r="AH67">
            <v>300474</v>
          </cell>
          <cell r="AI67">
            <v>33</v>
          </cell>
          <cell r="AJ67">
            <v>1204</v>
          </cell>
        </row>
        <row r="68">
          <cell r="A68">
            <v>65</v>
          </cell>
          <cell r="B68" t="str">
            <v>F1483-N</v>
          </cell>
          <cell r="C68">
            <v>7230</v>
          </cell>
          <cell r="D68">
            <v>2400</v>
          </cell>
          <cell r="E68">
            <v>4080</v>
          </cell>
          <cell r="F68" t="str">
            <v> </v>
          </cell>
          <cell r="G68" t="e">
            <v>#VALUE!</v>
          </cell>
          <cell r="I68">
            <v>2</v>
          </cell>
          <cell r="J68" t="str">
            <v>(2)3</v>
          </cell>
          <cell r="K68">
            <v>2</v>
          </cell>
          <cell r="L68">
            <v>401</v>
          </cell>
          <cell r="N68" t="str">
            <v>(4)100</v>
          </cell>
          <cell r="O68" t="str">
            <v>(4)100</v>
          </cell>
          <cell r="P68" t="str">
            <v>(2)50</v>
          </cell>
          <cell r="Q68" t="str">
            <v>(2)50</v>
          </cell>
          <cell r="R68" t="str">
            <v>(2)80</v>
          </cell>
          <cell r="S68">
            <v>231402</v>
          </cell>
          <cell r="T68">
            <v>4</v>
          </cell>
          <cell r="U68">
            <v>132</v>
          </cell>
          <cell r="V68">
            <v>240079</v>
          </cell>
          <cell r="W68">
            <v>2</v>
          </cell>
          <cell r="X68">
            <v>562</v>
          </cell>
          <cell r="Z68">
            <v>2</v>
          </cell>
          <cell r="AB68">
            <v>10</v>
          </cell>
          <cell r="AC68" t="str">
            <v>(2)5.0</v>
          </cell>
          <cell r="AD68" t="str">
            <v>(2)7.5</v>
          </cell>
          <cell r="AE68">
            <v>32980</v>
          </cell>
          <cell r="AF68" t="str">
            <v>(2)3</v>
          </cell>
          <cell r="AG68">
            <v>2</v>
          </cell>
          <cell r="AH68">
            <v>300474</v>
          </cell>
          <cell r="AI68">
            <v>33</v>
          </cell>
          <cell r="AJ68">
            <v>1204</v>
          </cell>
        </row>
        <row r="69">
          <cell r="A69">
            <v>66</v>
          </cell>
          <cell r="B69" t="str">
            <v>F1483-O</v>
          </cell>
          <cell r="C69">
            <v>7230</v>
          </cell>
          <cell r="D69">
            <v>2400</v>
          </cell>
          <cell r="E69">
            <v>4080</v>
          </cell>
          <cell r="F69">
            <v>2910</v>
          </cell>
          <cell r="G69">
            <v>48.5</v>
          </cell>
          <cell r="H69" t="str">
            <v>(3)30</v>
          </cell>
          <cell r="I69">
            <v>2</v>
          </cell>
          <cell r="J69" t="str">
            <v>(2)3</v>
          </cell>
          <cell r="K69">
            <v>2</v>
          </cell>
          <cell r="L69">
            <v>424</v>
          </cell>
          <cell r="M69">
            <v>17110</v>
          </cell>
          <cell r="N69" t="str">
            <v>(4)100</v>
          </cell>
          <cell r="O69" t="str">
            <v>(4)100</v>
          </cell>
          <cell r="P69" t="str">
            <v>(2)50</v>
          </cell>
          <cell r="Q69" t="str">
            <v>(2)50</v>
          </cell>
          <cell r="R69" t="str">
            <v>(2)80</v>
          </cell>
          <cell r="S69">
            <v>231402</v>
          </cell>
          <cell r="T69">
            <v>4</v>
          </cell>
          <cell r="U69">
            <v>132</v>
          </cell>
          <cell r="V69">
            <v>240079</v>
          </cell>
          <cell r="W69">
            <v>2</v>
          </cell>
          <cell r="X69">
            <v>562</v>
          </cell>
          <cell r="Y69">
            <v>11080</v>
          </cell>
          <cell r="Z69">
            <v>2</v>
          </cell>
          <cell r="AA69" t="str">
            <v>RSM-215-2400</v>
          </cell>
          <cell r="AB69">
            <v>10</v>
          </cell>
          <cell r="AC69" t="str">
            <v>(2)5.0</v>
          </cell>
          <cell r="AD69" t="str">
            <v>(2)7.5</v>
          </cell>
          <cell r="AE69">
            <v>33080</v>
          </cell>
          <cell r="AF69" t="str">
            <v>(2)3</v>
          </cell>
          <cell r="AG69">
            <v>2</v>
          </cell>
          <cell r="AH69">
            <v>300474</v>
          </cell>
          <cell r="AI69">
            <v>33</v>
          </cell>
          <cell r="AJ69">
            <v>1204</v>
          </cell>
          <cell r="AK69" t="str">
            <v>286T</v>
          </cell>
          <cell r="AL69">
            <v>1695</v>
          </cell>
        </row>
        <row r="70">
          <cell r="A70">
            <v>67</v>
          </cell>
          <cell r="B70" t="str">
            <v>F1483-P</v>
          </cell>
          <cell r="C70">
            <v>7230</v>
          </cell>
          <cell r="D70">
            <v>2400</v>
          </cell>
          <cell r="E70">
            <v>4080</v>
          </cell>
          <cell r="F70" t="str">
            <v> </v>
          </cell>
          <cell r="G70" t="e">
            <v>#VALUE!</v>
          </cell>
          <cell r="I70">
            <v>2</v>
          </cell>
          <cell r="J70" t="str">
            <v>(2)3</v>
          </cell>
          <cell r="K70">
            <v>2</v>
          </cell>
          <cell r="L70">
            <v>483</v>
          </cell>
          <cell r="N70" t="str">
            <v>(4)100</v>
          </cell>
          <cell r="O70" t="str">
            <v>(4)100</v>
          </cell>
          <cell r="P70" t="str">
            <v>(2)50</v>
          </cell>
          <cell r="Q70" t="str">
            <v>(2)50</v>
          </cell>
          <cell r="R70" t="str">
            <v>(2)80</v>
          </cell>
          <cell r="S70">
            <v>231402</v>
          </cell>
          <cell r="T70">
            <v>5</v>
          </cell>
          <cell r="U70">
            <v>165</v>
          </cell>
          <cell r="V70">
            <v>240079</v>
          </cell>
          <cell r="W70">
            <v>2</v>
          </cell>
          <cell r="X70">
            <v>562</v>
          </cell>
          <cell r="Z70">
            <v>2</v>
          </cell>
          <cell r="AE70">
            <v>33375</v>
          </cell>
          <cell r="AF70" t="str">
            <v>(2)3</v>
          </cell>
          <cell r="AG70">
            <v>2</v>
          </cell>
          <cell r="AH70">
            <v>300474</v>
          </cell>
          <cell r="AI70">
            <v>33</v>
          </cell>
          <cell r="AJ70">
            <v>1204</v>
          </cell>
        </row>
        <row r="71">
          <cell r="A71">
            <v>68</v>
          </cell>
          <cell r="B71" t="str">
            <v>F1484-M</v>
          </cell>
          <cell r="C71">
            <v>7230</v>
          </cell>
          <cell r="D71">
            <v>2400</v>
          </cell>
          <cell r="F71" t="str">
            <v> </v>
          </cell>
          <cell r="G71" t="e">
            <v>#VALUE!</v>
          </cell>
          <cell r="I71">
            <v>2</v>
          </cell>
          <cell r="J71" t="str">
            <v>(2)3</v>
          </cell>
          <cell r="K71">
            <v>2</v>
          </cell>
          <cell r="L71">
            <v>388</v>
          </cell>
          <cell r="N71" t="str">
            <v>(4)100</v>
          </cell>
          <cell r="O71" t="str">
            <v>(4)100</v>
          </cell>
          <cell r="P71" t="str">
            <v>(2)50</v>
          </cell>
          <cell r="Q71" t="str">
            <v>(2)50</v>
          </cell>
          <cell r="R71" t="str">
            <v>(2)80</v>
          </cell>
          <cell r="S71">
            <v>231393</v>
          </cell>
          <cell r="T71">
            <v>6</v>
          </cell>
          <cell r="U71">
            <v>198</v>
          </cell>
          <cell r="V71">
            <v>240079</v>
          </cell>
          <cell r="W71">
            <v>2</v>
          </cell>
          <cell r="X71">
            <v>562</v>
          </cell>
          <cell r="Z71">
            <v>2</v>
          </cell>
          <cell r="AF71" t="str">
            <v>(2)3</v>
          </cell>
          <cell r="AG71">
            <v>2</v>
          </cell>
          <cell r="AH71">
            <v>300474</v>
          </cell>
          <cell r="AI71">
            <v>33</v>
          </cell>
          <cell r="AJ71">
            <v>1204</v>
          </cell>
        </row>
        <row r="72">
          <cell r="A72">
            <v>69</v>
          </cell>
          <cell r="B72" t="str">
            <v>F1484-N</v>
          </cell>
          <cell r="C72">
            <v>7230</v>
          </cell>
          <cell r="D72">
            <v>2400</v>
          </cell>
          <cell r="F72" t="str">
            <v> </v>
          </cell>
          <cell r="G72" t="e">
            <v>#VALUE!</v>
          </cell>
          <cell r="I72">
            <v>2</v>
          </cell>
          <cell r="J72" t="str">
            <v>(2)3</v>
          </cell>
          <cell r="K72">
            <v>2</v>
          </cell>
          <cell r="L72">
            <v>413</v>
          </cell>
          <cell r="N72" t="str">
            <v>(4)100</v>
          </cell>
          <cell r="O72" t="str">
            <v>(4)100</v>
          </cell>
          <cell r="P72" t="str">
            <v>(2)50</v>
          </cell>
          <cell r="Q72" t="str">
            <v>(2)50</v>
          </cell>
          <cell r="R72" t="str">
            <v>(2)80</v>
          </cell>
          <cell r="S72">
            <v>231402</v>
          </cell>
          <cell r="T72">
            <v>4</v>
          </cell>
          <cell r="U72">
            <v>132</v>
          </cell>
          <cell r="V72">
            <v>240079</v>
          </cell>
          <cell r="W72">
            <v>2</v>
          </cell>
          <cell r="X72">
            <v>562</v>
          </cell>
          <cell r="Z72">
            <v>2</v>
          </cell>
          <cell r="AF72" t="str">
            <v>(2)3</v>
          </cell>
          <cell r="AG72">
            <v>2</v>
          </cell>
          <cell r="AH72">
            <v>300474</v>
          </cell>
          <cell r="AI72">
            <v>33</v>
          </cell>
          <cell r="AJ72">
            <v>1204</v>
          </cell>
        </row>
        <row r="73">
          <cell r="A73">
            <v>70</v>
          </cell>
          <cell r="B73" t="str">
            <v>F1484-O</v>
          </cell>
          <cell r="C73">
            <v>7230</v>
          </cell>
          <cell r="D73">
            <v>2400</v>
          </cell>
          <cell r="F73" t="str">
            <v> </v>
          </cell>
          <cell r="G73" t="e">
            <v>#VALUE!</v>
          </cell>
          <cell r="I73">
            <v>2</v>
          </cell>
          <cell r="J73" t="str">
            <v>(2)3</v>
          </cell>
          <cell r="K73">
            <v>2</v>
          </cell>
          <cell r="L73">
            <v>424</v>
          </cell>
          <cell r="N73" t="str">
            <v>(4)100</v>
          </cell>
          <cell r="O73" t="str">
            <v>(4)100</v>
          </cell>
          <cell r="P73" t="str">
            <v>(2)50</v>
          </cell>
          <cell r="Q73" t="str">
            <v>(2)50</v>
          </cell>
          <cell r="R73" t="str">
            <v>(2)80</v>
          </cell>
          <cell r="S73">
            <v>231402</v>
          </cell>
          <cell r="T73">
            <v>4</v>
          </cell>
          <cell r="U73">
            <v>132</v>
          </cell>
          <cell r="V73">
            <v>240079</v>
          </cell>
          <cell r="W73">
            <v>2</v>
          </cell>
          <cell r="X73">
            <v>562</v>
          </cell>
          <cell r="Z73">
            <v>2</v>
          </cell>
          <cell r="AF73" t="str">
            <v>(2)3</v>
          </cell>
          <cell r="AG73">
            <v>2</v>
          </cell>
          <cell r="AH73">
            <v>300474</v>
          </cell>
          <cell r="AI73">
            <v>33</v>
          </cell>
          <cell r="AJ73">
            <v>1204</v>
          </cell>
        </row>
        <row r="74">
          <cell r="A74">
            <v>71</v>
          </cell>
          <cell r="B74" t="str">
            <v>F1484-P</v>
          </cell>
          <cell r="C74">
            <v>7230</v>
          </cell>
          <cell r="D74">
            <v>2400</v>
          </cell>
          <cell r="F74" t="str">
            <v> </v>
          </cell>
          <cell r="G74" t="e">
            <v>#VALUE!</v>
          </cell>
          <cell r="I74">
            <v>2</v>
          </cell>
          <cell r="J74" t="str">
            <v>(2)3</v>
          </cell>
          <cell r="K74">
            <v>2</v>
          </cell>
          <cell r="L74">
            <v>483</v>
          </cell>
          <cell r="N74" t="str">
            <v>(4)100</v>
          </cell>
          <cell r="O74" t="str">
            <v>(4)100</v>
          </cell>
          <cell r="P74" t="str">
            <v>(2)50</v>
          </cell>
          <cell r="Q74" t="str">
            <v>(2)50</v>
          </cell>
          <cell r="R74" t="str">
            <v>(2)80</v>
          </cell>
          <cell r="S74">
            <v>231402</v>
          </cell>
          <cell r="T74">
            <v>5</v>
          </cell>
          <cell r="U74">
            <v>165</v>
          </cell>
          <cell r="V74">
            <v>240079</v>
          </cell>
          <cell r="W74">
            <v>2</v>
          </cell>
          <cell r="X74">
            <v>562</v>
          </cell>
          <cell r="Z74">
            <v>2</v>
          </cell>
          <cell r="AF74" t="str">
            <v>(2)3</v>
          </cell>
          <cell r="AG74">
            <v>2</v>
          </cell>
          <cell r="AH74">
            <v>300474</v>
          </cell>
          <cell r="AI74">
            <v>33</v>
          </cell>
          <cell r="AJ74">
            <v>1204</v>
          </cell>
        </row>
        <row r="75">
          <cell r="A75">
            <v>72</v>
          </cell>
          <cell r="B75" t="str">
            <v>F1401-M</v>
          </cell>
          <cell r="C75">
            <v>10900</v>
          </cell>
          <cell r="D75">
            <v>2400</v>
          </cell>
          <cell r="E75">
            <v>3610</v>
          </cell>
          <cell r="F75" t="str">
            <v> </v>
          </cell>
          <cell r="G75" t="e">
            <v>#VALUE!</v>
          </cell>
          <cell r="I75">
            <v>2</v>
          </cell>
          <cell r="J75" t="str">
            <v>(2)3</v>
          </cell>
          <cell r="K75">
            <v>2</v>
          </cell>
          <cell r="L75">
            <v>330</v>
          </cell>
          <cell r="N75" t="str">
            <v>(4)100</v>
          </cell>
          <cell r="O75" t="str">
            <v>(4)100</v>
          </cell>
          <cell r="P75" t="str">
            <v>(2)50</v>
          </cell>
          <cell r="Q75" t="str">
            <v>(2)50</v>
          </cell>
          <cell r="R75" t="str">
            <v>(2)80</v>
          </cell>
          <cell r="S75">
            <v>230948</v>
          </cell>
          <cell r="T75">
            <v>4</v>
          </cell>
          <cell r="U75">
            <v>132</v>
          </cell>
          <cell r="V75">
            <v>240079</v>
          </cell>
          <cell r="W75">
            <v>2</v>
          </cell>
          <cell r="X75">
            <v>562</v>
          </cell>
          <cell r="Z75">
            <v>2</v>
          </cell>
          <cell r="AE75">
            <v>40465</v>
          </cell>
          <cell r="AF75" t="str">
            <v>(2)3</v>
          </cell>
          <cell r="AG75">
            <v>2</v>
          </cell>
          <cell r="AH75">
            <v>300474</v>
          </cell>
          <cell r="AI75">
            <v>33</v>
          </cell>
          <cell r="AJ75">
            <v>1204</v>
          </cell>
        </row>
        <row r="76">
          <cell r="A76">
            <v>73</v>
          </cell>
          <cell r="B76" t="str">
            <v>F1401-N</v>
          </cell>
          <cell r="C76">
            <v>10900</v>
          </cell>
          <cell r="D76">
            <v>2400</v>
          </cell>
          <cell r="E76">
            <v>3610</v>
          </cell>
          <cell r="F76" t="str">
            <v> </v>
          </cell>
          <cell r="G76" t="e">
            <v>#VALUE!</v>
          </cell>
          <cell r="I76">
            <v>2</v>
          </cell>
          <cell r="J76" t="str">
            <v>(2)3</v>
          </cell>
          <cell r="K76">
            <v>2</v>
          </cell>
          <cell r="L76">
            <v>354</v>
          </cell>
          <cell r="N76" t="str">
            <v>(4)100</v>
          </cell>
          <cell r="O76" t="str">
            <v>(4)100</v>
          </cell>
          <cell r="P76" t="str">
            <v>(2)50</v>
          </cell>
          <cell r="Q76" t="str">
            <v>(2)50</v>
          </cell>
          <cell r="R76" t="str">
            <v>(2)80</v>
          </cell>
          <cell r="S76">
            <v>230948</v>
          </cell>
          <cell r="T76">
            <v>4</v>
          </cell>
          <cell r="U76">
            <v>132</v>
          </cell>
          <cell r="V76">
            <v>240079</v>
          </cell>
          <cell r="W76">
            <v>2</v>
          </cell>
          <cell r="X76">
            <v>562</v>
          </cell>
          <cell r="Z76">
            <v>2</v>
          </cell>
          <cell r="AE76">
            <v>40545</v>
          </cell>
          <cell r="AF76" t="str">
            <v>(2)3</v>
          </cell>
          <cell r="AG76">
            <v>2</v>
          </cell>
          <cell r="AH76">
            <v>300474</v>
          </cell>
          <cell r="AI76">
            <v>33</v>
          </cell>
          <cell r="AJ76">
            <v>1204</v>
          </cell>
        </row>
        <row r="77">
          <cell r="A77">
            <v>74</v>
          </cell>
          <cell r="B77" t="str">
            <v>F1401-O</v>
          </cell>
          <cell r="C77">
            <v>10900</v>
          </cell>
          <cell r="D77">
            <v>2400</v>
          </cell>
          <cell r="E77">
            <v>3610</v>
          </cell>
          <cell r="F77" t="str">
            <v> </v>
          </cell>
          <cell r="G77" t="e">
            <v>#VALUE!</v>
          </cell>
          <cell r="I77">
            <v>2</v>
          </cell>
          <cell r="J77" t="str">
            <v>(2)3</v>
          </cell>
          <cell r="K77">
            <v>2</v>
          </cell>
          <cell r="L77">
            <v>377</v>
          </cell>
          <cell r="N77" t="str">
            <v>(4)100</v>
          </cell>
          <cell r="O77" t="str">
            <v>(4)100</v>
          </cell>
          <cell r="P77" t="str">
            <v>(2)50</v>
          </cell>
          <cell r="Q77" t="str">
            <v>(2)50</v>
          </cell>
          <cell r="R77" t="str">
            <v>(2)80</v>
          </cell>
          <cell r="S77">
            <v>230948</v>
          </cell>
          <cell r="T77">
            <v>4</v>
          </cell>
          <cell r="U77">
            <v>132</v>
          </cell>
          <cell r="V77">
            <v>240079</v>
          </cell>
          <cell r="W77">
            <v>2</v>
          </cell>
          <cell r="X77">
            <v>562</v>
          </cell>
          <cell r="Z77">
            <v>2</v>
          </cell>
          <cell r="AE77">
            <v>40645</v>
          </cell>
          <cell r="AF77" t="str">
            <v>(2)3</v>
          </cell>
          <cell r="AG77">
            <v>2</v>
          </cell>
          <cell r="AH77">
            <v>300474</v>
          </cell>
          <cell r="AI77">
            <v>33</v>
          </cell>
          <cell r="AJ77">
            <v>1204</v>
          </cell>
        </row>
        <row r="78">
          <cell r="A78">
            <v>75</v>
          </cell>
          <cell r="B78" t="str">
            <v>F1401-P</v>
          </cell>
          <cell r="C78">
            <v>10900</v>
          </cell>
          <cell r="D78">
            <v>2400</v>
          </cell>
          <cell r="E78">
            <v>3610</v>
          </cell>
          <cell r="F78">
            <v>4440</v>
          </cell>
          <cell r="G78">
            <v>74</v>
          </cell>
          <cell r="H78" t="str">
            <v>(2)40</v>
          </cell>
          <cell r="I78">
            <v>2</v>
          </cell>
          <cell r="J78" t="str">
            <v>(2)5</v>
          </cell>
          <cell r="K78">
            <v>2</v>
          </cell>
          <cell r="L78">
            <v>413</v>
          </cell>
          <cell r="M78">
            <v>20180</v>
          </cell>
          <cell r="N78" t="str">
            <v>(4)100</v>
          </cell>
          <cell r="O78" t="str">
            <v>(4)100</v>
          </cell>
          <cell r="P78" t="str">
            <v>(2)50</v>
          </cell>
          <cell r="Q78" t="str">
            <v>(2)50</v>
          </cell>
          <cell r="R78" t="str">
            <v>(2)80</v>
          </cell>
          <cell r="S78">
            <v>230948</v>
          </cell>
          <cell r="T78">
            <v>6</v>
          </cell>
          <cell r="U78">
            <v>198</v>
          </cell>
          <cell r="V78">
            <v>240079</v>
          </cell>
          <cell r="W78">
            <v>2</v>
          </cell>
          <cell r="X78">
            <v>562</v>
          </cell>
          <cell r="Y78">
            <v>12550</v>
          </cell>
          <cell r="Z78">
            <v>2</v>
          </cell>
          <cell r="AA78" t="str">
            <v>RSM-215-2400</v>
          </cell>
          <cell r="AB78">
            <v>12</v>
          </cell>
          <cell r="AC78" t="str">
            <v>(2)7.0</v>
          </cell>
          <cell r="AD78" t="str">
            <v>(2)10.0</v>
          </cell>
          <cell r="AE78">
            <v>40940</v>
          </cell>
          <cell r="AF78" t="str">
            <v>(2)5</v>
          </cell>
          <cell r="AG78">
            <v>2</v>
          </cell>
          <cell r="AH78">
            <v>300656</v>
          </cell>
          <cell r="AI78">
            <v>36</v>
          </cell>
          <cell r="AJ78">
            <v>1362</v>
          </cell>
          <cell r="AK78" t="str">
            <v>324T</v>
          </cell>
          <cell r="AL78">
            <v>1720</v>
          </cell>
        </row>
        <row r="79">
          <cell r="A79">
            <v>76</v>
          </cell>
          <cell r="B79" t="str">
            <v>F1401-Q</v>
          </cell>
          <cell r="C79">
            <v>10900</v>
          </cell>
          <cell r="D79">
            <v>2400</v>
          </cell>
          <cell r="E79">
            <v>3610</v>
          </cell>
          <cell r="F79" t="str">
            <v> </v>
          </cell>
          <cell r="G79" t="e">
            <v>#VALUE!</v>
          </cell>
          <cell r="I79">
            <v>2</v>
          </cell>
          <cell r="J79" t="str">
            <v>(2)5</v>
          </cell>
          <cell r="K79">
            <v>2</v>
          </cell>
          <cell r="L79">
            <v>448</v>
          </cell>
          <cell r="M79" t="str">
            <v> </v>
          </cell>
          <cell r="N79" t="str">
            <v>(4)100</v>
          </cell>
          <cell r="O79" t="str">
            <v>(4)100</v>
          </cell>
          <cell r="P79" t="str">
            <v>(2)50</v>
          </cell>
          <cell r="Q79" t="str">
            <v>(2)50</v>
          </cell>
          <cell r="R79" t="str">
            <v>(2)80</v>
          </cell>
          <cell r="S79">
            <v>230948</v>
          </cell>
          <cell r="T79">
            <v>5</v>
          </cell>
          <cell r="U79">
            <v>165</v>
          </cell>
          <cell r="V79">
            <v>240079</v>
          </cell>
          <cell r="W79">
            <v>2</v>
          </cell>
          <cell r="X79">
            <v>562</v>
          </cell>
          <cell r="Z79">
            <v>2</v>
          </cell>
          <cell r="AC79" t="str">
            <v>(2)7.0</v>
          </cell>
          <cell r="AD79" t="str">
            <v>(2)10.0</v>
          </cell>
          <cell r="AE79">
            <v>41185</v>
          </cell>
          <cell r="AF79" t="str">
            <v>(2)5</v>
          </cell>
          <cell r="AG79">
            <v>2</v>
          </cell>
          <cell r="AH79">
            <v>300656</v>
          </cell>
          <cell r="AI79">
            <v>36</v>
          </cell>
          <cell r="AJ79">
            <v>1362</v>
          </cell>
        </row>
        <row r="80">
          <cell r="A80">
            <v>77</v>
          </cell>
          <cell r="B80" t="str">
            <v>F1402-M</v>
          </cell>
          <cell r="C80">
            <v>10900</v>
          </cell>
          <cell r="D80">
            <v>2400</v>
          </cell>
          <cell r="E80">
            <v>3850</v>
          </cell>
          <cell r="F80" t="str">
            <v> </v>
          </cell>
          <cell r="G80" t="e">
            <v>#VALUE!</v>
          </cell>
          <cell r="I80">
            <v>2</v>
          </cell>
          <cell r="J80" t="str">
            <v>(2)5</v>
          </cell>
          <cell r="K80">
            <v>2</v>
          </cell>
          <cell r="L80">
            <v>330</v>
          </cell>
          <cell r="M80" t="str">
            <v> </v>
          </cell>
          <cell r="N80" t="str">
            <v>(4)100</v>
          </cell>
          <cell r="O80" t="str">
            <v>(4)100</v>
          </cell>
          <cell r="P80" t="str">
            <v>(2)50</v>
          </cell>
          <cell r="Q80" t="str">
            <v>(2)50</v>
          </cell>
          <cell r="R80" t="str">
            <v>(2)80</v>
          </cell>
          <cell r="S80">
            <v>230948</v>
          </cell>
          <cell r="T80">
            <v>4</v>
          </cell>
          <cell r="U80">
            <v>132</v>
          </cell>
          <cell r="V80">
            <v>240079</v>
          </cell>
          <cell r="W80">
            <v>2</v>
          </cell>
          <cell r="X80">
            <v>562</v>
          </cell>
          <cell r="Z80">
            <v>2</v>
          </cell>
          <cell r="AC80" t="str">
            <v>(2)7.0</v>
          </cell>
          <cell r="AD80" t="str">
            <v>(2)10.0</v>
          </cell>
          <cell r="AE80">
            <v>43945</v>
          </cell>
          <cell r="AF80" t="str">
            <v>(2)5</v>
          </cell>
          <cell r="AG80">
            <v>2</v>
          </cell>
          <cell r="AH80">
            <v>300656</v>
          </cell>
          <cell r="AI80">
            <v>36</v>
          </cell>
          <cell r="AJ80">
            <v>1362</v>
          </cell>
        </row>
        <row r="81">
          <cell r="A81">
            <v>78</v>
          </cell>
          <cell r="B81" t="str">
            <v>F1402-N</v>
          </cell>
          <cell r="C81">
            <v>10900</v>
          </cell>
          <cell r="D81">
            <v>2400</v>
          </cell>
          <cell r="E81">
            <v>3850</v>
          </cell>
          <cell r="F81" t="str">
            <v> </v>
          </cell>
          <cell r="G81" t="e">
            <v>#VALUE!</v>
          </cell>
          <cell r="I81">
            <v>2</v>
          </cell>
          <cell r="J81" t="str">
            <v>(2)5</v>
          </cell>
          <cell r="K81">
            <v>2</v>
          </cell>
          <cell r="L81">
            <v>365</v>
          </cell>
          <cell r="N81" t="str">
            <v>(4)100</v>
          </cell>
          <cell r="O81" t="str">
            <v>(4)100</v>
          </cell>
          <cell r="P81" t="str">
            <v>(2)50</v>
          </cell>
          <cell r="Q81" t="str">
            <v>(2)50</v>
          </cell>
          <cell r="R81" t="str">
            <v>(2)80</v>
          </cell>
          <cell r="S81">
            <v>230948</v>
          </cell>
          <cell r="T81">
            <v>4</v>
          </cell>
          <cell r="U81">
            <v>132</v>
          </cell>
          <cell r="V81">
            <v>240079</v>
          </cell>
          <cell r="W81">
            <v>4</v>
          </cell>
          <cell r="X81">
            <v>1124</v>
          </cell>
          <cell r="Z81">
            <v>2</v>
          </cell>
          <cell r="AC81" t="str">
            <v>(2)7.0</v>
          </cell>
          <cell r="AD81" t="str">
            <v>(2)10.0</v>
          </cell>
          <cell r="AE81">
            <v>44025</v>
          </cell>
          <cell r="AF81" t="str">
            <v>(2)5</v>
          </cell>
          <cell r="AG81">
            <v>2</v>
          </cell>
          <cell r="AH81">
            <v>300656</v>
          </cell>
          <cell r="AI81">
            <v>36</v>
          </cell>
          <cell r="AJ81">
            <v>1362</v>
          </cell>
        </row>
        <row r="82">
          <cell r="A82">
            <v>79</v>
          </cell>
          <cell r="B82" t="str">
            <v>F1402-O</v>
          </cell>
          <cell r="C82">
            <v>10900</v>
          </cell>
          <cell r="D82">
            <v>2400</v>
          </cell>
          <cell r="E82">
            <v>3850</v>
          </cell>
          <cell r="F82" t="str">
            <v> </v>
          </cell>
          <cell r="G82" t="e">
            <v>#VALUE!</v>
          </cell>
          <cell r="I82">
            <v>2</v>
          </cell>
          <cell r="J82" t="str">
            <v>(2)5</v>
          </cell>
          <cell r="K82">
            <v>2</v>
          </cell>
          <cell r="L82">
            <v>377</v>
          </cell>
          <cell r="N82" t="str">
            <v>(4)100</v>
          </cell>
          <cell r="O82" t="str">
            <v>(4)100</v>
          </cell>
          <cell r="P82" t="str">
            <v>(2)50</v>
          </cell>
          <cell r="Q82" t="str">
            <v>(2)50</v>
          </cell>
          <cell r="R82" t="str">
            <v>(2)80</v>
          </cell>
          <cell r="S82">
            <v>230948</v>
          </cell>
          <cell r="T82">
            <v>4</v>
          </cell>
          <cell r="U82">
            <v>132</v>
          </cell>
          <cell r="V82">
            <v>240079</v>
          </cell>
          <cell r="W82">
            <v>4</v>
          </cell>
          <cell r="X82">
            <v>1124</v>
          </cell>
          <cell r="Z82">
            <v>2</v>
          </cell>
          <cell r="AC82" t="str">
            <v>(2)7.0</v>
          </cell>
          <cell r="AD82" t="str">
            <v>(2)10.0</v>
          </cell>
          <cell r="AE82">
            <v>44125</v>
          </cell>
          <cell r="AF82" t="str">
            <v>(2)5</v>
          </cell>
          <cell r="AG82">
            <v>2</v>
          </cell>
          <cell r="AH82">
            <v>300656</v>
          </cell>
          <cell r="AI82">
            <v>36</v>
          </cell>
          <cell r="AJ82">
            <v>1362</v>
          </cell>
        </row>
        <row r="83">
          <cell r="A83">
            <v>80</v>
          </cell>
          <cell r="B83" t="str">
            <v>F1402-P</v>
          </cell>
          <cell r="C83">
            <v>10900</v>
          </cell>
          <cell r="D83">
            <v>2400</v>
          </cell>
          <cell r="E83">
            <v>3850</v>
          </cell>
          <cell r="F83">
            <v>4310</v>
          </cell>
          <cell r="G83">
            <v>71.83333333333333</v>
          </cell>
          <cell r="H83" t="str">
            <v>(2)40</v>
          </cell>
          <cell r="I83">
            <v>2</v>
          </cell>
          <cell r="J83" t="str">
            <v>(2)5</v>
          </cell>
          <cell r="K83">
            <v>2</v>
          </cell>
          <cell r="L83">
            <v>424</v>
          </cell>
          <cell r="M83">
            <v>22500</v>
          </cell>
          <cell r="N83" t="str">
            <v>(4)100</v>
          </cell>
          <cell r="O83" t="str">
            <v>(4)100</v>
          </cell>
          <cell r="P83" t="str">
            <v>(2)50</v>
          </cell>
          <cell r="Q83" t="str">
            <v>(2)50</v>
          </cell>
          <cell r="R83" t="str">
            <v>(2)80</v>
          </cell>
          <cell r="S83">
            <v>230948</v>
          </cell>
          <cell r="T83">
            <v>5</v>
          </cell>
          <cell r="U83">
            <v>165</v>
          </cell>
          <cell r="V83">
            <v>240079</v>
          </cell>
          <cell r="W83">
            <v>4</v>
          </cell>
          <cell r="X83">
            <v>1124</v>
          </cell>
          <cell r="Y83">
            <v>14440</v>
          </cell>
          <cell r="Z83">
            <v>2</v>
          </cell>
          <cell r="AA83" t="str">
            <v>RSM-216-3200</v>
          </cell>
          <cell r="AB83">
            <v>12</v>
          </cell>
          <cell r="AC83" t="str">
            <v>(2)7.0</v>
          </cell>
          <cell r="AD83" t="str">
            <v>(2)10.0</v>
          </cell>
          <cell r="AE83">
            <v>44420</v>
          </cell>
          <cell r="AF83" t="str">
            <v>(2)5</v>
          </cell>
          <cell r="AG83">
            <v>2</v>
          </cell>
          <cell r="AH83">
            <v>300656</v>
          </cell>
          <cell r="AI83">
            <v>36</v>
          </cell>
          <cell r="AJ83">
            <v>1362</v>
          </cell>
          <cell r="AK83" t="str">
            <v>324T</v>
          </cell>
          <cell r="AL83">
            <v>1720</v>
          </cell>
        </row>
        <row r="84">
          <cell r="A84">
            <v>81</v>
          </cell>
          <cell r="B84" t="str">
            <v>F1402-Q</v>
          </cell>
          <cell r="C84">
            <v>10900</v>
          </cell>
          <cell r="D84">
            <v>2400</v>
          </cell>
          <cell r="E84">
            <v>3850</v>
          </cell>
          <cell r="F84" t="str">
            <v> </v>
          </cell>
          <cell r="G84" t="e">
            <v>#VALUE!</v>
          </cell>
          <cell r="I84">
            <v>2</v>
          </cell>
          <cell r="J84" t="str">
            <v>(2)5</v>
          </cell>
          <cell r="K84">
            <v>2</v>
          </cell>
          <cell r="L84">
            <v>460</v>
          </cell>
          <cell r="N84" t="str">
            <v>(4)100</v>
          </cell>
          <cell r="O84" t="str">
            <v>(4)100</v>
          </cell>
          <cell r="P84" t="str">
            <v>(2)50</v>
          </cell>
          <cell r="Q84" t="str">
            <v>(2)50</v>
          </cell>
          <cell r="R84" t="str">
            <v>(2)80</v>
          </cell>
          <cell r="S84">
            <v>231402</v>
          </cell>
          <cell r="T84">
            <v>6</v>
          </cell>
          <cell r="U84">
            <v>198</v>
          </cell>
          <cell r="V84">
            <v>240079</v>
          </cell>
          <cell r="W84">
            <v>4</v>
          </cell>
          <cell r="X84">
            <v>1124</v>
          </cell>
          <cell r="Z84">
            <v>2</v>
          </cell>
          <cell r="AC84" t="str">
            <v>(2)7.0</v>
          </cell>
          <cell r="AD84" t="str">
            <v>(2)10.0</v>
          </cell>
          <cell r="AE84">
            <v>44665</v>
          </cell>
          <cell r="AF84" t="str">
            <v>(2)5</v>
          </cell>
          <cell r="AG84">
            <v>2</v>
          </cell>
          <cell r="AH84">
            <v>300656</v>
          </cell>
          <cell r="AI84">
            <v>36</v>
          </cell>
          <cell r="AJ84">
            <v>1362</v>
          </cell>
        </row>
        <row r="85">
          <cell r="A85">
            <v>82</v>
          </cell>
          <cell r="B85" t="str">
            <v>F1403-M</v>
          </cell>
          <cell r="C85">
            <v>10900</v>
          </cell>
          <cell r="D85">
            <v>2400</v>
          </cell>
          <cell r="E85">
            <v>4080</v>
          </cell>
          <cell r="F85" t="str">
            <v> </v>
          </cell>
          <cell r="G85" t="e">
            <v>#VALUE!</v>
          </cell>
          <cell r="I85">
            <v>2</v>
          </cell>
          <cell r="J85" t="str">
            <v>(2)5</v>
          </cell>
          <cell r="K85">
            <v>2</v>
          </cell>
          <cell r="L85">
            <v>330</v>
          </cell>
          <cell r="N85" t="str">
            <v>(4)100</v>
          </cell>
          <cell r="O85" t="str">
            <v>(4)100</v>
          </cell>
          <cell r="P85" t="str">
            <v>(2)50</v>
          </cell>
          <cell r="Q85" t="str">
            <v>(2)50</v>
          </cell>
          <cell r="R85" t="str">
            <v>(2)80</v>
          </cell>
          <cell r="S85">
            <v>230948</v>
          </cell>
          <cell r="T85">
            <v>4</v>
          </cell>
          <cell r="U85">
            <v>132</v>
          </cell>
          <cell r="V85">
            <v>240079</v>
          </cell>
          <cell r="W85">
            <v>4</v>
          </cell>
          <cell r="X85">
            <v>1124</v>
          </cell>
          <cell r="Z85">
            <v>2</v>
          </cell>
          <cell r="AC85" t="str">
            <v>(2)7.0</v>
          </cell>
          <cell r="AD85" t="str">
            <v>(2)10.0</v>
          </cell>
          <cell r="AE85">
            <v>47195</v>
          </cell>
          <cell r="AF85" t="str">
            <v>(2)5</v>
          </cell>
          <cell r="AG85">
            <v>2</v>
          </cell>
          <cell r="AH85">
            <v>300656</v>
          </cell>
          <cell r="AI85">
            <v>36</v>
          </cell>
          <cell r="AJ85">
            <v>1362</v>
          </cell>
        </row>
        <row r="86">
          <cell r="A86">
            <v>83</v>
          </cell>
          <cell r="B86" t="str">
            <v>F1403-N</v>
          </cell>
          <cell r="C86">
            <v>10900</v>
          </cell>
          <cell r="D86">
            <v>2400</v>
          </cell>
          <cell r="E86">
            <v>4080</v>
          </cell>
          <cell r="F86" t="str">
            <v> </v>
          </cell>
          <cell r="G86" t="e">
            <v>#VALUE!</v>
          </cell>
          <cell r="I86">
            <v>2</v>
          </cell>
          <cell r="J86" t="str">
            <v>(2)5</v>
          </cell>
          <cell r="K86">
            <v>2</v>
          </cell>
          <cell r="L86">
            <v>365</v>
          </cell>
          <cell r="N86" t="str">
            <v>(4)100</v>
          </cell>
          <cell r="O86" t="str">
            <v>(4)100</v>
          </cell>
          <cell r="P86" t="str">
            <v>(2)50</v>
          </cell>
          <cell r="Q86" t="str">
            <v>(2)50</v>
          </cell>
          <cell r="R86" t="str">
            <v>(2)80</v>
          </cell>
          <cell r="S86">
            <v>230948</v>
          </cell>
          <cell r="T86">
            <v>4</v>
          </cell>
          <cell r="U86">
            <v>132</v>
          </cell>
          <cell r="V86">
            <v>240079</v>
          </cell>
          <cell r="W86">
            <v>4</v>
          </cell>
          <cell r="X86">
            <v>1124</v>
          </cell>
          <cell r="Z86">
            <v>2</v>
          </cell>
          <cell r="AC86" t="str">
            <v>(2)7.0</v>
          </cell>
          <cell r="AD86" t="str">
            <v>(2)10.0</v>
          </cell>
          <cell r="AE86">
            <v>47275</v>
          </cell>
          <cell r="AF86" t="str">
            <v>(2)5</v>
          </cell>
          <cell r="AG86">
            <v>2</v>
          </cell>
          <cell r="AH86">
            <v>300656</v>
          </cell>
          <cell r="AI86">
            <v>36</v>
          </cell>
          <cell r="AJ86">
            <v>1362</v>
          </cell>
        </row>
        <row r="87">
          <cell r="A87">
            <v>84</v>
          </cell>
          <cell r="B87" t="str">
            <v>F1403-O</v>
          </cell>
          <cell r="C87">
            <v>10900</v>
          </cell>
          <cell r="D87">
            <v>2400</v>
          </cell>
          <cell r="E87">
            <v>4080</v>
          </cell>
          <cell r="F87" t="str">
            <v>  </v>
          </cell>
          <cell r="G87" t="e">
            <v>#VALUE!</v>
          </cell>
          <cell r="I87">
            <v>2</v>
          </cell>
          <cell r="J87" t="str">
            <v>(2)5</v>
          </cell>
          <cell r="K87">
            <v>2</v>
          </cell>
          <cell r="L87">
            <v>377</v>
          </cell>
          <cell r="N87" t="str">
            <v>(4)100</v>
          </cell>
          <cell r="O87" t="str">
            <v>(4)100</v>
          </cell>
          <cell r="P87" t="str">
            <v>(2)50</v>
          </cell>
          <cell r="Q87" t="str">
            <v>(2)50</v>
          </cell>
          <cell r="R87" t="str">
            <v>(2)80</v>
          </cell>
          <cell r="S87">
            <v>230948</v>
          </cell>
          <cell r="T87">
            <v>4</v>
          </cell>
          <cell r="U87">
            <v>132</v>
          </cell>
          <cell r="V87">
            <v>240079</v>
          </cell>
          <cell r="W87">
            <v>4</v>
          </cell>
          <cell r="X87">
            <v>1124</v>
          </cell>
          <cell r="Z87">
            <v>2</v>
          </cell>
          <cell r="AC87" t="str">
            <v>(2)7.0</v>
          </cell>
          <cell r="AD87" t="str">
            <v>(2)10.0</v>
          </cell>
          <cell r="AE87">
            <v>47375</v>
          </cell>
          <cell r="AF87" t="str">
            <v>(2)5</v>
          </cell>
          <cell r="AG87">
            <v>2</v>
          </cell>
          <cell r="AH87">
            <v>300656</v>
          </cell>
          <cell r="AI87">
            <v>36</v>
          </cell>
          <cell r="AJ87">
            <v>1362</v>
          </cell>
        </row>
        <row r="88">
          <cell r="A88">
            <v>85</v>
          </cell>
          <cell r="B88" t="str">
            <v>F1403-P</v>
          </cell>
          <cell r="C88">
            <v>10900</v>
          </cell>
          <cell r="D88">
            <v>2400</v>
          </cell>
          <cell r="E88">
            <v>4080</v>
          </cell>
          <cell r="F88">
            <v>4190</v>
          </cell>
          <cell r="G88">
            <v>69.83333333333333</v>
          </cell>
          <cell r="H88" t="str">
            <v>(2)40</v>
          </cell>
          <cell r="I88">
            <v>2</v>
          </cell>
          <cell r="J88" t="str">
            <v>(2)5</v>
          </cell>
          <cell r="K88">
            <v>2</v>
          </cell>
          <cell r="L88">
            <v>424</v>
          </cell>
          <cell r="M88">
            <v>25520</v>
          </cell>
          <cell r="N88" t="str">
            <v>(4)100</v>
          </cell>
          <cell r="O88" t="str">
            <v>(4)100</v>
          </cell>
          <cell r="P88" t="str">
            <v>(2)50</v>
          </cell>
          <cell r="Q88" t="str">
            <v>(2)50</v>
          </cell>
          <cell r="R88" t="str">
            <v>(2)80</v>
          </cell>
          <cell r="S88">
            <v>230948</v>
          </cell>
          <cell r="T88">
            <v>5</v>
          </cell>
          <cell r="U88">
            <v>165</v>
          </cell>
          <cell r="V88">
            <v>240079</v>
          </cell>
          <cell r="W88">
            <v>4</v>
          </cell>
          <cell r="X88">
            <v>1124</v>
          </cell>
          <cell r="Y88">
            <v>16420</v>
          </cell>
          <cell r="Z88">
            <v>2</v>
          </cell>
          <cell r="AA88" t="str">
            <v>RSM-216-3200</v>
          </cell>
          <cell r="AB88">
            <v>12</v>
          </cell>
          <cell r="AC88" t="str">
            <v>(2)7.0</v>
          </cell>
          <cell r="AD88" t="str">
            <v>(2)10.0</v>
          </cell>
          <cell r="AE88">
            <v>47670</v>
          </cell>
          <cell r="AF88" t="str">
            <v>(2)5</v>
          </cell>
          <cell r="AG88">
            <v>2</v>
          </cell>
          <cell r="AH88">
            <v>300656</v>
          </cell>
          <cell r="AI88">
            <v>36</v>
          </cell>
          <cell r="AJ88">
            <v>1362</v>
          </cell>
          <cell r="AK88" t="str">
            <v>324T</v>
          </cell>
          <cell r="AL88">
            <v>1720</v>
          </cell>
        </row>
        <row r="89">
          <cell r="A89">
            <v>86</v>
          </cell>
          <cell r="B89" t="str">
            <v>F1403-Q</v>
          </cell>
          <cell r="C89">
            <v>10900</v>
          </cell>
          <cell r="D89">
            <v>2400</v>
          </cell>
          <cell r="E89">
            <v>4080</v>
          </cell>
          <cell r="F89" t="str">
            <v> </v>
          </cell>
          <cell r="G89" t="e">
            <v>#VALUE!</v>
          </cell>
          <cell r="I89">
            <v>2</v>
          </cell>
          <cell r="J89" t="str">
            <v>(2)5</v>
          </cell>
          <cell r="K89">
            <v>2</v>
          </cell>
          <cell r="L89">
            <v>460</v>
          </cell>
          <cell r="N89" t="str">
            <v>(4)100</v>
          </cell>
          <cell r="O89" t="str">
            <v>(4)100</v>
          </cell>
          <cell r="P89" t="str">
            <v>(2)50</v>
          </cell>
          <cell r="Q89" t="str">
            <v>(2)50</v>
          </cell>
          <cell r="R89" t="str">
            <v>(2)80</v>
          </cell>
          <cell r="S89">
            <v>231402</v>
          </cell>
          <cell r="T89">
            <v>6</v>
          </cell>
          <cell r="U89">
            <v>198</v>
          </cell>
          <cell r="V89">
            <v>240079</v>
          </cell>
          <cell r="W89">
            <v>4</v>
          </cell>
          <cell r="X89">
            <v>1124</v>
          </cell>
          <cell r="Z89">
            <v>2</v>
          </cell>
          <cell r="AC89" t="str">
            <v>(2)7.0</v>
          </cell>
          <cell r="AD89" t="str">
            <v>(2)10.0</v>
          </cell>
          <cell r="AE89">
            <v>47915</v>
          </cell>
          <cell r="AF89" t="str">
            <v>(2)5</v>
          </cell>
          <cell r="AG89">
            <v>2</v>
          </cell>
          <cell r="AH89">
            <v>300656</v>
          </cell>
          <cell r="AI89">
            <v>36</v>
          </cell>
          <cell r="AJ89">
            <v>1362</v>
          </cell>
        </row>
        <row r="90">
          <cell r="A90">
            <v>87</v>
          </cell>
          <cell r="B90" t="str">
            <v>F1404-N</v>
          </cell>
          <cell r="C90">
            <v>10900</v>
          </cell>
          <cell r="D90">
            <v>2400</v>
          </cell>
          <cell r="F90" t="str">
            <v> </v>
          </cell>
          <cell r="G90" t="e">
            <v>#VALUE!</v>
          </cell>
          <cell r="I90">
            <v>2</v>
          </cell>
          <cell r="J90" t="str">
            <v>(2)5</v>
          </cell>
          <cell r="K90">
            <v>2</v>
          </cell>
          <cell r="L90">
            <v>365</v>
          </cell>
          <cell r="N90" t="str">
            <v>(4)100</v>
          </cell>
          <cell r="O90" t="str">
            <v>(4)100</v>
          </cell>
          <cell r="P90" t="str">
            <v>(2)50</v>
          </cell>
          <cell r="Q90" t="str">
            <v>(2)50</v>
          </cell>
          <cell r="R90" t="str">
            <v>(2)80</v>
          </cell>
          <cell r="S90">
            <v>230948</v>
          </cell>
          <cell r="T90">
            <v>4</v>
          </cell>
          <cell r="U90">
            <v>132</v>
          </cell>
          <cell r="V90">
            <v>240079</v>
          </cell>
          <cell r="W90">
            <v>4</v>
          </cell>
          <cell r="X90">
            <v>1124</v>
          </cell>
          <cell r="Z90">
            <v>2</v>
          </cell>
          <cell r="AF90" t="str">
            <v>(2)5</v>
          </cell>
          <cell r="AG90">
            <v>2</v>
          </cell>
          <cell r="AH90">
            <v>300656</v>
          </cell>
          <cell r="AI90">
            <v>36</v>
          </cell>
          <cell r="AJ90">
            <v>1362</v>
          </cell>
        </row>
        <row r="91">
          <cell r="A91">
            <v>88</v>
          </cell>
          <cell r="B91" t="str">
            <v>F1404-O</v>
          </cell>
          <cell r="C91">
            <v>10900</v>
          </cell>
          <cell r="D91">
            <v>2400</v>
          </cell>
          <cell r="F91" t="str">
            <v>  </v>
          </cell>
          <cell r="G91" t="e">
            <v>#VALUE!</v>
          </cell>
          <cell r="I91">
            <v>2</v>
          </cell>
          <cell r="J91" t="str">
            <v>(2)5</v>
          </cell>
          <cell r="K91">
            <v>2</v>
          </cell>
          <cell r="L91">
            <v>389</v>
          </cell>
          <cell r="N91" t="str">
            <v>(4)100</v>
          </cell>
          <cell r="O91" t="str">
            <v>(4)100</v>
          </cell>
          <cell r="P91" t="str">
            <v>(2)50</v>
          </cell>
          <cell r="Q91" t="str">
            <v>(2)50</v>
          </cell>
          <cell r="R91" t="str">
            <v>(2)80</v>
          </cell>
          <cell r="S91">
            <v>230948</v>
          </cell>
          <cell r="T91">
            <v>4</v>
          </cell>
          <cell r="U91">
            <v>132</v>
          </cell>
          <cell r="V91">
            <v>240079</v>
          </cell>
          <cell r="W91">
            <v>4</v>
          </cell>
          <cell r="X91">
            <v>1124</v>
          </cell>
          <cell r="Z91">
            <v>2</v>
          </cell>
          <cell r="AF91" t="str">
            <v>(2)5</v>
          </cell>
          <cell r="AG91">
            <v>2</v>
          </cell>
          <cell r="AH91">
            <v>300656</v>
          </cell>
          <cell r="AI91">
            <v>36</v>
          </cell>
          <cell r="AJ91">
            <v>1362</v>
          </cell>
        </row>
        <row r="92">
          <cell r="A92">
            <v>89</v>
          </cell>
          <cell r="B92" t="str">
            <v>F1404-P</v>
          </cell>
          <cell r="C92">
            <v>10900</v>
          </cell>
          <cell r="D92">
            <v>2400</v>
          </cell>
          <cell r="F92" t="str">
            <v> </v>
          </cell>
          <cell r="G92" t="e">
            <v>#VALUE!</v>
          </cell>
          <cell r="I92">
            <v>2</v>
          </cell>
          <cell r="J92" t="str">
            <v>(2)5</v>
          </cell>
          <cell r="K92">
            <v>2</v>
          </cell>
          <cell r="L92">
            <v>424</v>
          </cell>
          <cell r="N92" t="str">
            <v>(4)100</v>
          </cell>
          <cell r="O92" t="str">
            <v>(4)100</v>
          </cell>
          <cell r="P92" t="str">
            <v>(2)50</v>
          </cell>
          <cell r="Q92" t="str">
            <v>(2)50</v>
          </cell>
          <cell r="R92" t="str">
            <v>(2)80</v>
          </cell>
          <cell r="S92">
            <v>230948</v>
          </cell>
          <cell r="T92">
            <v>5</v>
          </cell>
          <cell r="U92">
            <v>165</v>
          </cell>
          <cell r="V92">
            <v>240079</v>
          </cell>
          <cell r="W92">
            <v>4</v>
          </cell>
          <cell r="X92">
            <v>1124</v>
          </cell>
          <cell r="Z92">
            <v>2</v>
          </cell>
          <cell r="AF92" t="str">
            <v>(2)5</v>
          </cell>
          <cell r="AG92">
            <v>2</v>
          </cell>
          <cell r="AH92">
            <v>300656</v>
          </cell>
          <cell r="AI92">
            <v>36</v>
          </cell>
          <cell r="AJ92">
            <v>1362</v>
          </cell>
        </row>
        <row r="93">
          <cell r="A93">
            <v>90</v>
          </cell>
          <cell r="B93" t="str">
            <v>F1404-Q</v>
          </cell>
          <cell r="C93">
            <v>10900</v>
          </cell>
          <cell r="D93">
            <v>2400</v>
          </cell>
          <cell r="F93" t="str">
            <v> </v>
          </cell>
          <cell r="G93" t="e">
            <v>#VALUE!</v>
          </cell>
          <cell r="I93">
            <v>2</v>
          </cell>
          <cell r="J93" t="str">
            <v>(2)5</v>
          </cell>
          <cell r="K93">
            <v>2</v>
          </cell>
          <cell r="L93">
            <v>460</v>
          </cell>
          <cell r="N93" t="str">
            <v>(4)100</v>
          </cell>
          <cell r="O93" t="str">
            <v>(4)100</v>
          </cell>
          <cell r="P93" t="str">
            <v>(2)50</v>
          </cell>
          <cell r="Q93" t="str">
            <v>(2)50</v>
          </cell>
          <cell r="R93" t="str">
            <v>(2)80</v>
          </cell>
          <cell r="S93">
            <v>231402</v>
          </cell>
          <cell r="T93">
            <v>6</v>
          </cell>
          <cell r="U93">
            <v>198</v>
          </cell>
          <cell r="V93">
            <v>240079</v>
          </cell>
          <cell r="W93">
            <v>4</v>
          </cell>
          <cell r="X93">
            <v>1124</v>
          </cell>
          <cell r="Z93">
            <v>2</v>
          </cell>
          <cell r="AF93" t="str">
            <v>(2)5</v>
          </cell>
          <cell r="AG93">
            <v>2</v>
          </cell>
          <cell r="AH93">
            <v>300656</v>
          </cell>
          <cell r="AI93">
            <v>36</v>
          </cell>
          <cell r="AJ93">
            <v>1362</v>
          </cell>
        </row>
        <row r="94">
          <cell r="A94">
            <v>91</v>
          </cell>
          <cell r="B94" t="str">
            <v>F1641-M</v>
          </cell>
          <cell r="C94">
            <v>3550</v>
          </cell>
          <cell r="D94">
            <v>3610</v>
          </cell>
          <cell r="E94">
            <v>3670</v>
          </cell>
          <cell r="F94" t="str">
            <v>  </v>
          </cell>
          <cell r="G94" t="e">
            <v>#VALUE!</v>
          </cell>
          <cell r="I94">
            <v>1</v>
          </cell>
          <cell r="J94" t="str">
            <v>(2)5</v>
          </cell>
          <cell r="K94">
            <v>1</v>
          </cell>
          <cell r="L94">
            <v>318</v>
          </cell>
          <cell r="N94" t="str">
            <v>(2)100</v>
          </cell>
          <cell r="O94" t="str">
            <v>(2)100</v>
          </cell>
          <cell r="P94">
            <v>50</v>
          </cell>
          <cell r="Q94">
            <v>50</v>
          </cell>
          <cell r="R94">
            <v>80</v>
          </cell>
          <cell r="S94">
            <v>230727</v>
          </cell>
          <cell r="T94">
            <v>4</v>
          </cell>
          <cell r="U94">
            <v>132</v>
          </cell>
          <cell r="V94">
            <v>240079</v>
          </cell>
          <cell r="W94">
            <v>4</v>
          </cell>
          <cell r="X94">
            <v>1124</v>
          </cell>
          <cell r="Z94">
            <v>1</v>
          </cell>
          <cell r="AE94">
            <v>20675</v>
          </cell>
          <cell r="AF94" t="str">
            <v>(2)5</v>
          </cell>
          <cell r="AG94">
            <v>1</v>
          </cell>
          <cell r="AH94">
            <v>300656</v>
          </cell>
          <cell r="AI94">
            <v>36</v>
          </cell>
          <cell r="AJ94">
            <v>1362</v>
          </cell>
        </row>
        <row r="95">
          <cell r="A95">
            <v>92</v>
          </cell>
          <cell r="B95" t="str">
            <v>F1641-N</v>
          </cell>
          <cell r="C95">
            <v>3550</v>
          </cell>
          <cell r="D95">
            <v>3610</v>
          </cell>
          <cell r="E95">
            <v>3670</v>
          </cell>
          <cell r="F95" t="str">
            <v> </v>
          </cell>
          <cell r="G95" t="e">
            <v>#VALUE!</v>
          </cell>
          <cell r="I95">
            <v>1</v>
          </cell>
          <cell r="J95" t="str">
            <v>(2)5</v>
          </cell>
          <cell r="K95">
            <v>1</v>
          </cell>
          <cell r="L95">
            <v>342</v>
          </cell>
          <cell r="N95" t="str">
            <v>(2)100</v>
          </cell>
          <cell r="O95" t="str">
            <v>(2)100</v>
          </cell>
          <cell r="P95">
            <v>50</v>
          </cell>
          <cell r="Q95">
            <v>50</v>
          </cell>
          <cell r="R95">
            <v>80</v>
          </cell>
          <cell r="S95">
            <v>231406</v>
          </cell>
          <cell r="T95">
            <v>5</v>
          </cell>
          <cell r="U95">
            <v>165</v>
          </cell>
          <cell r="V95">
            <v>240079</v>
          </cell>
          <cell r="W95">
            <v>4</v>
          </cell>
          <cell r="X95">
            <v>1124</v>
          </cell>
          <cell r="Z95">
            <v>1</v>
          </cell>
          <cell r="AE95">
            <v>20755</v>
          </cell>
          <cell r="AF95" t="str">
            <v>(2)5</v>
          </cell>
          <cell r="AG95">
            <v>1</v>
          </cell>
          <cell r="AH95">
            <v>300656</v>
          </cell>
          <cell r="AI95">
            <v>36</v>
          </cell>
          <cell r="AJ95">
            <v>1362</v>
          </cell>
        </row>
        <row r="96">
          <cell r="A96">
            <v>93</v>
          </cell>
          <cell r="B96" t="str">
            <v>F1641-O</v>
          </cell>
          <cell r="C96">
            <v>3550</v>
          </cell>
          <cell r="D96">
            <v>3610</v>
          </cell>
          <cell r="E96">
            <v>3670</v>
          </cell>
          <cell r="F96" t="str">
            <v> </v>
          </cell>
          <cell r="G96" t="e">
            <v>#VALUE!</v>
          </cell>
          <cell r="I96">
            <v>1</v>
          </cell>
          <cell r="J96" t="str">
            <v>(2)5</v>
          </cell>
          <cell r="K96">
            <v>1</v>
          </cell>
          <cell r="L96">
            <v>354</v>
          </cell>
          <cell r="N96" t="str">
            <v>(2)100</v>
          </cell>
          <cell r="O96" t="str">
            <v>(2)100</v>
          </cell>
          <cell r="P96">
            <v>50</v>
          </cell>
          <cell r="Q96">
            <v>50</v>
          </cell>
          <cell r="R96">
            <v>80</v>
          </cell>
          <cell r="S96">
            <v>230951</v>
          </cell>
          <cell r="T96">
            <v>4</v>
          </cell>
          <cell r="U96">
            <v>132</v>
          </cell>
          <cell r="V96">
            <v>240079</v>
          </cell>
          <cell r="W96">
            <v>4</v>
          </cell>
          <cell r="X96">
            <v>1124</v>
          </cell>
          <cell r="Z96">
            <v>1</v>
          </cell>
          <cell r="AE96">
            <v>20855</v>
          </cell>
          <cell r="AF96" t="str">
            <v>(2)5</v>
          </cell>
          <cell r="AG96">
            <v>1</v>
          </cell>
          <cell r="AH96">
            <v>300656</v>
          </cell>
          <cell r="AI96">
            <v>36</v>
          </cell>
          <cell r="AJ96">
            <v>1362</v>
          </cell>
        </row>
        <row r="97">
          <cell r="A97">
            <v>94</v>
          </cell>
          <cell r="B97" t="str">
            <v>F1641-P</v>
          </cell>
          <cell r="C97">
            <v>3550</v>
          </cell>
          <cell r="D97">
            <v>3610</v>
          </cell>
          <cell r="E97">
            <v>3670</v>
          </cell>
          <cell r="F97">
            <v>2380</v>
          </cell>
          <cell r="G97">
            <v>39.666666666666664</v>
          </cell>
          <cell r="I97">
            <v>1</v>
          </cell>
          <cell r="J97" t="str">
            <v>(2)5</v>
          </cell>
          <cell r="K97">
            <v>1</v>
          </cell>
          <cell r="L97">
            <v>401</v>
          </cell>
          <cell r="M97">
            <v>10740</v>
          </cell>
          <cell r="N97" t="str">
            <v>(2)100</v>
          </cell>
          <cell r="O97" t="str">
            <v>(2)100</v>
          </cell>
          <cell r="P97">
            <v>50</v>
          </cell>
          <cell r="Q97">
            <v>50</v>
          </cell>
          <cell r="R97">
            <v>80</v>
          </cell>
          <cell r="S97">
            <v>231406</v>
          </cell>
          <cell r="T97">
            <v>6</v>
          </cell>
          <cell r="U97">
            <v>198</v>
          </cell>
          <cell r="V97">
            <v>240079</v>
          </cell>
          <cell r="W97">
            <v>4</v>
          </cell>
          <cell r="X97">
            <v>1124</v>
          </cell>
          <cell r="Y97">
            <v>6340</v>
          </cell>
          <cell r="Z97">
            <v>1</v>
          </cell>
          <cell r="AA97" t="str">
            <v>RSM-214-1800</v>
          </cell>
          <cell r="AB97">
            <v>8</v>
          </cell>
          <cell r="AC97">
            <v>8</v>
          </cell>
          <cell r="AD97">
            <v>10</v>
          </cell>
          <cell r="AE97">
            <v>21150</v>
          </cell>
          <cell r="AF97" t="str">
            <v>(2)5</v>
          </cell>
          <cell r="AG97">
            <v>1</v>
          </cell>
          <cell r="AH97">
            <v>300656</v>
          </cell>
          <cell r="AI97">
            <v>36</v>
          </cell>
          <cell r="AJ97">
            <v>1362</v>
          </cell>
        </row>
        <row r="98">
          <cell r="A98">
            <v>95</v>
          </cell>
          <cell r="B98" t="str">
            <v>F1641-Q</v>
          </cell>
          <cell r="C98">
            <v>3550</v>
          </cell>
          <cell r="D98">
            <v>3610</v>
          </cell>
          <cell r="E98">
            <v>3670</v>
          </cell>
          <cell r="F98" t="str">
            <v> </v>
          </cell>
          <cell r="G98" t="e">
            <v>#VALUE!</v>
          </cell>
          <cell r="H98">
            <v>40</v>
          </cell>
          <cell r="I98">
            <v>1</v>
          </cell>
          <cell r="J98">
            <v>5</v>
          </cell>
          <cell r="K98">
            <v>1</v>
          </cell>
          <cell r="L98">
            <v>410</v>
          </cell>
          <cell r="N98" t="str">
            <v>(2)100</v>
          </cell>
          <cell r="O98" t="str">
            <v>(2)100</v>
          </cell>
          <cell r="P98">
            <v>50</v>
          </cell>
          <cell r="Q98">
            <v>50</v>
          </cell>
          <cell r="R98">
            <v>80</v>
          </cell>
          <cell r="S98">
            <v>230951</v>
          </cell>
          <cell r="T98">
            <v>5</v>
          </cell>
          <cell r="U98">
            <v>165</v>
          </cell>
          <cell r="V98">
            <v>240079</v>
          </cell>
          <cell r="W98">
            <v>4</v>
          </cell>
          <cell r="X98">
            <v>1124</v>
          </cell>
          <cell r="Z98">
            <v>1</v>
          </cell>
          <cell r="AC98">
            <v>8</v>
          </cell>
          <cell r="AD98">
            <v>10</v>
          </cell>
          <cell r="AE98">
            <v>21395</v>
          </cell>
          <cell r="AF98">
            <v>5</v>
          </cell>
          <cell r="AG98">
            <v>1</v>
          </cell>
          <cell r="AH98">
            <v>300656</v>
          </cell>
          <cell r="AI98">
            <v>36</v>
          </cell>
          <cell r="AJ98">
            <v>681</v>
          </cell>
          <cell r="AK98" t="str">
            <v>324T</v>
          </cell>
          <cell r="AL98">
            <v>860</v>
          </cell>
        </row>
        <row r="99">
          <cell r="A99">
            <v>96</v>
          </cell>
          <cell r="B99" t="str">
            <v>F1642-M</v>
          </cell>
          <cell r="C99">
            <v>3550</v>
          </cell>
          <cell r="D99">
            <v>3610</v>
          </cell>
          <cell r="E99">
            <v>3910</v>
          </cell>
          <cell r="F99" t="str">
            <v> </v>
          </cell>
          <cell r="G99" t="e">
            <v>#VALUE!</v>
          </cell>
          <cell r="I99">
            <v>1</v>
          </cell>
          <cell r="J99">
            <v>5</v>
          </cell>
          <cell r="K99">
            <v>1</v>
          </cell>
          <cell r="L99">
            <v>318</v>
          </cell>
          <cell r="N99" t="str">
            <v>(2)100</v>
          </cell>
          <cell r="O99" t="str">
            <v>(2)100</v>
          </cell>
          <cell r="P99">
            <v>50</v>
          </cell>
          <cell r="Q99">
            <v>50</v>
          </cell>
          <cell r="R99">
            <v>80</v>
          </cell>
          <cell r="S99">
            <v>230727</v>
          </cell>
          <cell r="T99">
            <v>4</v>
          </cell>
          <cell r="U99">
            <v>132</v>
          </cell>
          <cell r="V99">
            <v>240079</v>
          </cell>
          <cell r="W99">
            <v>4</v>
          </cell>
          <cell r="X99">
            <v>1124</v>
          </cell>
          <cell r="Z99">
            <v>1</v>
          </cell>
          <cell r="AC99">
            <v>8</v>
          </cell>
          <cell r="AD99">
            <v>10</v>
          </cell>
          <cell r="AE99">
            <v>22215</v>
          </cell>
          <cell r="AF99">
            <v>5</v>
          </cell>
          <cell r="AG99">
            <v>1</v>
          </cell>
          <cell r="AH99">
            <v>300656</v>
          </cell>
          <cell r="AI99">
            <v>36</v>
          </cell>
          <cell r="AJ99">
            <v>681</v>
          </cell>
        </row>
        <row r="100">
          <cell r="A100">
            <v>97</v>
          </cell>
          <cell r="B100" t="str">
            <v>F1642-N</v>
          </cell>
          <cell r="C100">
            <v>3550</v>
          </cell>
          <cell r="D100">
            <v>3610</v>
          </cell>
          <cell r="E100">
            <v>3910</v>
          </cell>
          <cell r="F100" t="str">
            <v>  </v>
          </cell>
          <cell r="G100" t="e">
            <v>#VALUE!</v>
          </cell>
          <cell r="I100">
            <v>1</v>
          </cell>
          <cell r="J100">
            <v>5</v>
          </cell>
          <cell r="K100">
            <v>1</v>
          </cell>
          <cell r="L100">
            <v>342</v>
          </cell>
          <cell r="N100" t="str">
            <v>(2)100</v>
          </cell>
          <cell r="O100" t="str">
            <v>(2)100</v>
          </cell>
          <cell r="P100">
            <v>50</v>
          </cell>
          <cell r="Q100">
            <v>50</v>
          </cell>
          <cell r="R100">
            <v>80</v>
          </cell>
          <cell r="S100">
            <v>231406</v>
          </cell>
          <cell r="T100">
            <v>4</v>
          </cell>
          <cell r="U100">
            <v>132</v>
          </cell>
          <cell r="V100">
            <v>240079</v>
          </cell>
          <cell r="W100">
            <v>4</v>
          </cell>
          <cell r="X100">
            <v>1124</v>
          </cell>
          <cell r="Z100">
            <v>1</v>
          </cell>
          <cell r="AC100">
            <v>8</v>
          </cell>
          <cell r="AD100">
            <v>10</v>
          </cell>
          <cell r="AE100">
            <v>22295</v>
          </cell>
          <cell r="AF100">
            <v>5</v>
          </cell>
          <cell r="AG100">
            <v>1</v>
          </cell>
          <cell r="AH100">
            <v>300656</v>
          </cell>
          <cell r="AI100">
            <v>36</v>
          </cell>
          <cell r="AJ100">
            <v>681</v>
          </cell>
        </row>
        <row r="101">
          <cell r="A101">
            <v>98</v>
          </cell>
          <cell r="B101" t="str">
            <v>F1642-O</v>
          </cell>
          <cell r="C101">
            <v>3550</v>
          </cell>
          <cell r="D101">
            <v>3610</v>
          </cell>
          <cell r="E101">
            <v>3910</v>
          </cell>
          <cell r="F101" t="str">
            <v> </v>
          </cell>
          <cell r="G101" t="e">
            <v>#VALUE!</v>
          </cell>
          <cell r="I101">
            <v>1</v>
          </cell>
          <cell r="J101">
            <v>5</v>
          </cell>
          <cell r="K101">
            <v>1</v>
          </cell>
          <cell r="L101">
            <v>354</v>
          </cell>
          <cell r="N101" t="str">
            <v>(2)100</v>
          </cell>
          <cell r="O101" t="str">
            <v>(2)100</v>
          </cell>
          <cell r="P101">
            <v>50</v>
          </cell>
          <cell r="Q101">
            <v>50</v>
          </cell>
          <cell r="R101">
            <v>80</v>
          </cell>
          <cell r="S101">
            <v>230951</v>
          </cell>
          <cell r="T101">
            <v>4</v>
          </cell>
          <cell r="U101">
            <v>132</v>
          </cell>
          <cell r="V101">
            <v>240079</v>
          </cell>
          <cell r="W101">
            <v>4</v>
          </cell>
          <cell r="X101">
            <v>1124</v>
          </cell>
          <cell r="Z101">
            <v>1</v>
          </cell>
          <cell r="AC101">
            <v>8</v>
          </cell>
          <cell r="AD101">
            <v>10</v>
          </cell>
          <cell r="AE101">
            <v>22395</v>
          </cell>
          <cell r="AF101">
            <v>5</v>
          </cell>
          <cell r="AG101">
            <v>1</v>
          </cell>
          <cell r="AH101">
            <v>300656</v>
          </cell>
          <cell r="AI101">
            <v>36</v>
          </cell>
          <cell r="AJ101">
            <v>681</v>
          </cell>
        </row>
        <row r="102">
          <cell r="A102">
            <v>99</v>
          </cell>
          <cell r="B102" t="str">
            <v>F1642-P</v>
          </cell>
          <cell r="C102">
            <v>3550</v>
          </cell>
          <cell r="D102">
            <v>3610</v>
          </cell>
          <cell r="E102">
            <v>3910</v>
          </cell>
          <cell r="F102">
            <v>2310</v>
          </cell>
          <cell r="G102">
            <v>38.5</v>
          </cell>
          <cell r="H102">
            <v>40</v>
          </cell>
          <cell r="I102">
            <v>1</v>
          </cell>
          <cell r="J102">
            <v>5</v>
          </cell>
          <cell r="K102">
            <v>1</v>
          </cell>
          <cell r="L102">
            <v>401</v>
          </cell>
          <cell r="M102">
            <v>12040</v>
          </cell>
          <cell r="N102" t="str">
            <v>(2)100</v>
          </cell>
          <cell r="O102" t="str">
            <v>(2)100</v>
          </cell>
          <cell r="P102">
            <v>50</v>
          </cell>
          <cell r="Q102">
            <v>50</v>
          </cell>
          <cell r="R102">
            <v>80</v>
          </cell>
          <cell r="S102">
            <v>231406</v>
          </cell>
          <cell r="T102">
            <v>6</v>
          </cell>
          <cell r="U102">
            <v>198</v>
          </cell>
          <cell r="V102">
            <v>240079</v>
          </cell>
          <cell r="W102">
            <v>4</v>
          </cell>
          <cell r="X102">
            <v>1124</v>
          </cell>
          <cell r="Y102">
            <v>7270</v>
          </cell>
          <cell r="Z102">
            <v>1</v>
          </cell>
          <cell r="AA102" t="str">
            <v>RSM-215-2400</v>
          </cell>
          <cell r="AB102">
            <v>8</v>
          </cell>
          <cell r="AC102">
            <v>8</v>
          </cell>
          <cell r="AD102">
            <v>10</v>
          </cell>
          <cell r="AE102">
            <v>22690</v>
          </cell>
          <cell r="AF102">
            <v>5</v>
          </cell>
          <cell r="AG102">
            <v>1</v>
          </cell>
          <cell r="AH102">
            <v>300656</v>
          </cell>
          <cell r="AI102">
            <v>36</v>
          </cell>
          <cell r="AJ102">
            <v>681</v>
          </cell>
          <cell r="AK102" t="str">
            <v>324T</v>
          </cell>
          <cell r="AL102">
            <v>860</v>
          </cell>
        </row>
        <row r="103">
          <cell r="A103">
            <v>100</v>
          </cell>
          <cell r="B103" t="str">
            <v>F1642-Q</v>
          </cell>
          <cell r="C103">
            <v>3550</v>
          </cell>
          <cell r="D103">
            <v>3610</v>
          </cell>
          <cell r="E103">
            <v>3910</v>
          </cell>
          <cell r="F103" t="str">
            <v> </v>
          </cell>
          <cell r="G103" t="e">
            <v>#VALUE!</v>
          </cell>
          <cell r="I103">
            <v>1</v>
          </cell>
          <cell r="J103">
            <v>5</v>
          </cell>
          <cell r="K103">
            <v>1</v>
          </cell>
          <cell r="L103">
            <v>410</v>
          </cell>
          <cell r="N103" t="str">
            <v>(2)100</v>
          </cell>
          <cell r="O103" t="str">
            <v>(2)100</v>
          </cell>
          <cell r="P103">
            <v>50</v>
          </cell>
          <cell r="Q103">
            <v>50</v>
          </cell>
          <cell r="R103">
            <v>80</v>
          </cell>
          <cell r="S103">
            <v>230951</v>
          </cell>
          <cell r="T103">
            <v>5</v>
          </cell>
          <cell r="U103">
            <v>165</v>
          </cell>
          <cell r="V103">
            <v>240079</v>
          </cell>
          <cell r="W103">
            <v>4</v>
          </cell>
          <cell r="X103">
            <v>1124</v>
          </cell>
          <cell r="Z103">
            <v>1</v>
          </cell>
          <cell r="AC103">
            <v>8</v>
          </cell>
          <cell r="AD103">
            <v>10</v>
          </cell>
          <cell r="AE103">
            <v>22935</v>
          </cell>
          <cell r="AF103">
            <v>5</v>
          </cell>
          <cell r="AG103">
            <v>1</v>
          </cell>
          <cell r="AH103">
            <v>300656</v>
          </cell>
          <cell r="AI103">
            <v>36</v>
          </cell>
          <cell r="AJ103">
            <v>681</v>
          </cell>
        </row>
        <row r="104">
          <cell r="A104">
            <v>101</v>
          </cell>
          <cell r="B104" t="str">
            <v>F1643-M</v>
          </cell>
          <cell r="C104">
            <v>3550</v>
          </cell>
          <cell r="D104">
            <v>3610</v>
          </cell>
          <cell r="E104">
            <v>4140</v>
          </cell>
          <cell r="F104" t="str">
            <v> </v>
          </cell>
          <cell r="G104" t="e">
            <v>#VALUE!</v>
          </cell>
          <cell r="I104">
            <v>1</v>
          </cell>
          <cell r="J104">
            <v>5</v>
          </cell>
          <cell r="K104">
            <v>1</v>
          </cell>
          <cell r="L104">
            <v>318</v>
          </cell>
          <cell r="N104" t="str">
            <v>(2)100</v>
          </cell>
          <cell r="O104" t="str">
            <v>(2)100</v>
          </cell>
          <cell r="P104">
            <v>50</v>
          </cell>
          <cell r="Q104">
            <v>50</v>
          </cell>
          <cell r="R104">
            <v>80</v>
          </cell>
          <cell r="S104">
            <v>230727</v>
          </cell>
          <cell r="T104">
            <v>4</v>
          </cell>
          <cell r="U104">
            <v>132</v>
          </cell>
          <cell r="V104">
            <v>240079</v>
          </cell>
          <cell r="W104">
            <v>4</v>
          </cell>
          <cell r="X104">
            <v>1124</v>
          </cell>
          <cell r="Z104">
            <v>1</v>
          </cell>
          <cell r="AC104">
            <v>8</v>
          </cell>
          <cell r="AD104">
            <v>10</v>
          </cell>
          <cell r="AE104">
            <v>23855</v>
          </cell>
          <cell r="AF104">
            <v>5</v>
          </cell>
          <cell r="AG104">
            <v>1</v>
          </cell>
          <cell r="AH104">
            <v>300656</v>
          </cell>
          <cell r="AI104">
            <v>36</v>
          </cell>
          <cell r="AJ104">
            <v>681</v>
          </cell>
        </row>
        <row r="105">
          <cell r="A105">
            <v>102</v>
          </cell>
          <cell r="B105" t="str">
            <v>F1643-N</v>
          </cell>
          <cell r="C105">
            <v>3550</v>
          </cell>
          <cell r="D105">
            <v>3610</v>
          </cell>
          <cell r="E105">
            <v>4140</v>
          </cell>
          <cell r="F105" t="str">
            <v>  </v>
          </cell>
          <cell r="G105" t="e">
            <v>#VALUE!</v>
          </cell>
          <cell r="I105">
            <v>1</v>
          </cell>
          <cell r="J105">
            <v>5</v>
          </cell>
          <cell r="K105">
            <v>1</v>
          </cell>
          <cell r="L105">
            <v>342</v>
          </cell>
          <cell r="N105" t="str">
            <v>(2)100</v>
          </cell>
          <cell r="O105" t="str">
            <v>(2)100</v>
          </cell>
          <cell r="P105">
            <v>50</v>
          </cell>
          <cell r="Q105">
            <v>50</v>
          </cell>
          <cell r="R105">
            <v>80</v>
          </cell>
          <cell r="S105">
            <v>231406</v>
          </cell>
          <cell r="T105">
            <v>4</v>
          </cell>
          <cell r="U105">
            <v>132</v>
          </cell>
          <cell r="V105">
            <v>240079</v>
          </cell>
          <cell r="W105">
            <v>4</v>
          </cell>
          <cell r="X105">
            <v>1124</v>
          </cell>
          <cell r="Z105">
            <v>1</v>
          </cell>
          <cell r="AC105">
            <v>8</v>
          </cell>
          <cell r="AD105">
            <v>10</v>
          </cell>
          <cell r="AE105">
            <v>23935</v>
          </cell>
          <cell r="AF105">
            <v>5</v>
          </cell>
          <cell r="AG105">
            <v>1</v>
          </cell>
          <cell r="AH105">
            <v>300656</v>
          </cell>
          <cell r="AI105">
            <v>36</v>
          </cell>
          <cell r="AJ105">
            <v>681</v>
          </cell>
        </row>
        <row r="106">
          <cell r="A106">
            <v>103</v>
          </cell>
          <cell r="B106" t="str">
            <v>F1643-O</v>
          </cell>
          <cell r="C106">
            <v>3550</v>
          </cell>
          <cell r="D106">
            <v>3610</v>
          </cell>
          <cell r="E106">
            <v>4140</v>
          </cell>
          <cell r="F106" t="str">
            <v> </v>
          </cell>
          <cell r="G106" t="e">
            <v>#VALUE!</v>
          </cell>
          <cell r="I106">
            <v>1</v>
          </cell>
          <cell r="J106">
            <v>5</v>
          </cell>
          <cell r="K106">
            <v>1</v>
          </cell>
          <cell r="L106">
            <v>354</v>
          </cell>
          <cell r="N106" t="str">
            <v>(2)100</v>
          </cell>
          <cell r="O106" t="str">
            <v>(2)100</v>
          </cell>
          <cell r="P106">
            <v>50</v>
          </cell>
          <cell r="Q106">
            <v>50</v>
          </cell>
          <cell r="R106">
            <v>80</v>
          </cell>
          <cell r="S106">
            <v>230951</v>
          </cell>
          <cell r="T106">
            <v>4</v>
          </cell>
          <cell r="U106">
            <v>132</v>
          </cell>
          <cell r="V106">
            <v>240079</v>
          </cell>
          <cell r="W106">
            <v>4</v>
          </cell>
          <cell r="X106">
            <v>1124</v>
          </cell>
          <cell r="Z106">
            <v>1</v>
          </cell>
          <cell r="AC106">
            <v>8</v>
          </cell>
          <cell r="AD106">
            <v>10</v>
          </cell>
          <cell r="AE106">
            <v>24035</v>
          </cell>
          <cell r="AF106">
            <v>5</v>
          </cell>
          <cell r="AG106">
            <v>1</v>
          </cell>
          <cell r="AH106">
            <v>300656</v>
          </cell>
          <cell r="AI106">
            <v>36</v>
          </cell>
          <cell r="AJ106">
            <v>681</v>
          </cell>
        </row>
        <row r="107">
          <cell r="A107">
            <v>104</v>
          </cell>
          <cell r="B107" t="str">
            <v>F1643-P</v>
          </cell>
          <cell r="C107">
            <v>3550</v>
          </cell>
          <cell r="D107">
            <v>3610</v>
          </cell>
          <cell r="E107">
            <v>4140</v>
          </cell>
          <cell r="F107">
            <v>2250</v>
          </cell>
          <cell r="G107">
            <v>37.5</v>
          </cell>
          <cell r="H107">
            <v>40</v>
          </cell>
          <cell r="I107">
            <v>1</v>
          </cell>
          <cell r="J107">
            <v>5</v>
          </cell>
          <cell r="K107">
            <v>1</v>
          </cell>
          <cell r="L107">
            <v>410</v>
          </cell>
          <cell r="M107">
            <v>13360</v>
          </cell>
          <cell r="N107" t="str">
            <v>(2)100</v>
          </cell>
          <cell r="O107" t="str">
            <v>(2)100</v>
          </cell>
          <cell r="P107">
            <v>50</v>
          </cell>
          <cell r="Q107">
            <v>50</v>
          </cell>
          <cell r="R107">
            <v>80</v>
          </cell>
          <cell r="S107">
            <v>230951</v>
          </cell>
          <cell r="T107">
            <v>4</v>
          </cell>
          <cell r="U107">
            <v>132</v>
          </cell>
          <cell r="V107">
            <v>240079</v>
          </cell>
          <cell r="W107">
            <v>4</v>
          </cell>
          <cell r="X107">
            <v>1124</v>
          </cell>
          <cell r="Y107">
            <v>8210</v>
          </cell>
          <cell r="Z107">
            <v>1</v>
          </cell>
          <cell r="AA107" t="str">
            <v>RSM-215-2400</v>
          </cell>
          <cell r="AB107">
            <v>8</v>
          </cell>
          <cell r="AC107">
            <v>8</v>
          </cell>
          <cell r="AD107">
            <v>10</v>
          </cell>
          <cell r="AE107">
            <v>24330</v>
          </cell>
          <cell r="AF107">
            <v>5</v>
          </cell>
          <cell r="AG107">
            <v>1</v>
          </cell>
          <cell r="AH107">
            <v>300656</v>
          </cell>
          <cell r="AI107">
            <v>36</v>
          </cell>
          <cell r="AJ107">
            <v>681</v>
          </cell>
          <cell r="AK107" t="str">
            <v>324T</v>
          </cell>
          <cell r="AL107">
            <v>860</v>
          </cell>
        </row>
        <row r="108">
          <cell r="A108">
            <v>105</v>
          </cell>
          <cell r="B108" t="str">
            <v>F1643-Q</v>
          </cell>
          <cell r="C108">
            <v>3550</v>
          </cell>
          <cell r="D108">
            <v>3610</v>
          </cell>
          <cell r="E108">
            <v>4140</v>
          </cell>
          <cell r="F108" t="str">
            <v> </v>
          </cell>
          <cell r="G108" t="e">
            <v>#VALUE!</v>
          </cell>
          <cell r="I108">
            <v>1</v>
          </cell>
          <cell r="J108">
            <v>5</v>
          </cell>
          <cell r="K108">
            <v>1</v>
          </cell>
          <cell r="L108">
            <v>424</v>
          </cell>
          <cell r="N108" t="str">
            <v>(2)100</v>
          </cell>
          <cell r="O108" t="str">
            <v>(2)100</v>
          </cell>
          <cell r="P108">
            <v>50</v>
          </cell>
          <cell r="Q108">
            <v>50</v>
          </cell>
          <cell r="R108">
            <v>80</v>
          </cell>
          <cell r="S108">
            <v>230727</v>
          </cell>
          <cell r="T108">
            <v>6</v>
          </cell>
          <cell r="U108">
            <v>198</v>
          </cell>
          <cell r="V108">
            <v>240079</v>
          </cell>
          <cell r="W108">
            <v>4</v>
          </cell>
          <cell r="X108">
            <v>1124</v>
          </cell>
          <cell r="Z108">
            <v>1</v>
          </cell>
          <cell r="AC108">
            <v>8</v>
          </cell>
          <cell r="AD108">
            <v>10</v>
          </cell>
          <cell r="AE108">
            <v>24575</v>
          </cell>
          <cell r="AF108">
            <v>5</v>
          </cell>
          <cell r="AG108">
            <v>1</v>
          </cell>
          <cell r="AH108">
            <v>300656</v>
          </cell>
          <cell r="AI108">
            <v>36</v>
          </cell>
          <cell r="AJ108">
            <v>681</v>
          </cell>
        </row>
        <row r="109">
          <cell r="A109">
            <v>106</v>
          </cell>
          <cell r="B109" t="str">
            <v>F1644-M</v>
          </cell>
          <cell r="C109">
            <v>3550</v>
          </cell>
          <cell r="D109">
            <v>3610</v>
          </cell>
          <cell r="F109" t="str">
            <v> </v>
          </cell>
          <cell r="G109" t="e">
            <v>#VALUE!</v>
          </cell>
          <cell r="I109">
            <v>1</v>
          </cell>
          <cell r="J109">
            <v>5</v>
          </cell>
          <cell r="K109">
            <v>1</v>
          </cell>
          <cell r="L109">
            <v>318</v>
          </cell>
          <cell r="N109" t="str">
            <v>(2)100</v>
          </cell>
          <cell r="O109" t="str">
            <v>(2)100</v>
          </cell>
          <cell r="P109">
            <v>50</v>
          </cell>
          <cell r="Q109">
            <v>50</v>
          </cell>
          <cell r="R109">
            <v>80</v>
          </cell>
          <cell r="S109">
            <v>230727</v>
          </cell>
          <cell r="T109">
            <v>4</v>
          </cell>
          <cell r="U109">
            <v>132</v>
          </cell>
          <cell r="V109">
            <v>240079</v>
          </cell>
          <cell r="W109">
            <v>4</v>
          </cell>
          <cell r="X109">
            <v>1124</v>
          </cell>
          <cell r="Z109">
            <v>1</v>
          </cell>
          <cell r="AF109">
            <v>5</v>
          </cell>
          <cell r="AG109">
            <v>1</v>
          </cell>
          <cell r="AH109">
            <v>300656</v>
          </cell>
          <cell r="AI109">
            <v>36</v>
          </cell>
          <cell r="AJ109">
            <v>681</v>
          </cell>
        </row>
        <row r="110">
          <cell r="A110">
            <v>107</v>
          </cell>
          <cell r="B110" t="str">
            <v>F1644-N</v>
          </cell>
          <cell r="C110">
            <v>3550</v>
          </cell>
          <cell r="D110">
            <v>3610</v>
          </cell>
          <cell r="F110" t="str">
            <v> </v>
          </cell>
          <cell r="G110" t="e">
            <v>#VALUE!</v>
          </cell>
          <cell r="I110">
            <v>1</v>
          </cell>
          <cell r="J110">
            <v>5</v>
          </cell>
          <cell r="K110">
            <v>1</v>
          </cell>
          <cell r="L110">
            <v>342</v>
          </cell>
          <cell r="N110" t="str">
            <v>(2)100</v>
          </cell>
          <cell r="O110" t="str">
            <v>(2)100</v>
          </cell>
          <cell r="P110">
            <v>50</v>
          </cell>
          <cell r="Q110">
            <v>50</v>
          </cell>
          <cell r="R110">
            <v>80</v>
          </cell>
          <cell r="S110">
            <v>231406</v>
          </cell>
          <cell r="T110">
            <v>4</v>
          </cell>
          <cell r="U110">
            <v>132</v>
          </cell>
          <cell r="V110">
            <v>240079</v>
          </cell>
          <cell r="W110">
            <v>4</v>
          </cell>
          <cell r="X110">
            <v>1124</v>
          </cell>
          <cell r="Z110">
            <v>1</v>
          </cell>
          <cell r="AF110">
            <v>5</v>
          </cell>
          <cell r="AG110">
            <v>1</v>
          </cell>
          <cell r="AH110">
            <v>300656</v>
          </cell>
          <cell r="AI110">
            <v>36</v>
          </cell>
          <cell r="AJ110">
            <v>681</v>
          </cell>
        </row>
        <row r="111">
          <cell r="A111">
            <v>108</v>
          </cell>
          <cell r="B111" t="str">
            <v>F1644-O</v>
          </cell>
          <cell r="C111">
            <v>3550</v>
          </cell>
          <cell r="D111">
            <v>3610</v>
          </cell>
          <cell r="F111" t="str">
            <v> </v>
          </cell>
          <cell r="G111" t="e">
            <v>#VALUE!</v>
          </cell>
          <cell r="I111">
            <v>1</v>
          </cell>
          <cell r="J111">
            <v>5</v>
          </cell>
          <cell r="K111">
            <v>1</v>
          </cell>
          <cell r="L111">
            <v>354</v>
          </cell>
          <cell r="N111" t="str">
            <v>(2)100</v>
          </cell>
          <cell r="O111" t="str">
            <v>(2)100</v>
          </cell>
          <cell r="P111">
            <v>50</v>
          </cell>
          <cell r="Q111">
            <v>50</v>
          </cell>
          <cell r="R111">
            <v>80</v>
          </cell>
          <cell r="S111">
            <v>230951</v>
          </cell>
          <cell r="T111">
            <v>4</v>
          </cell>
          <cell r="U111">
            <v>132</v>
          </cell>
          <cell r="V111">
            <v>240079</v>
          </cell>
          <cell r="W111">
            <v>4</v>
          </cell>
          <cell r="X111">
            <v>1124</v>
          </cell>
          <cell r="Z111">
            <v>1</v>
          </cell>
          <cell r="AF111">
            <v>5</v>
          </cell>
          <cell r="AG111">
            <v>1</v>
          </cell>
          <cell r="AH111">
            <v>300656</v>
          </cell>
          <cell r="AI111">
            <v>36</v>
          </cell>
          <cell r="AJ111">
            <v>681</v>
          </cell>
        </row>
        <row r="112">
          <cell r="A112">
            <v>109</v>
          </cell>
          <cell r="B112" t="str">
            <v>F1644-P</v>
          </cell>
          <cell r="C112">
            <v>3550</v>
          </cell>
          <cell r="D112">
            <v>3610</v>
          </cell>
          <cell r="F112" t="str">
            <v> </v>
          </cell>
          <cell r="G112" t="e">
            <v>#VALUE!</v>
          </cell>
          <cell r="I112">
            <v>1</v>
          </cell>
          <cell r="J112">
            <v>5</v>
          </cell>
          <cell r="K112">
            <v>1</v>
          </cell>
          <cell r="L112">
            <v>410</v>
          </cell>
          <cell r="N112" t="str">
            <v>(2)100</v>
          </cell>
          <cell r="O112" t="str">
            <v>(2)100</v>
          </cell>
          <cell r="P112">
            <v>50</v>
          </cell>
          <cell r="Q112">
            <v>50</v>
          </cell>
          <cell r="R112">
            <v>80</v>
          </cell>
          <cell r="S112">
            <v>230951</v>
          </cell>
          <cell r="T112">
            <v>4</v>
          </cell>
          <cell r="U112">
            <v>132</v>
          </cell>
          <cell r="V112">
            <v>240079</v>
          </cell>
          <cell r="W112">
            <v>4</v>
          </cell>
          <cell r="X112">
            <v>1124</v>
          </cell>
          <cell r="Z112">
            <v>1</v>
          </cell>
          <cell r="AF112">
            <v>5</v>
          </cell>
          <cell r="AG112">
            <v>1</v>
          </cell>
          <cell r="AH112">
            <v>300656</v>
          </cell>
          <cell r="AI112">
            <v>36</v>
          </cell>
          <cell r="AJ112">
            <v>681</v>
          </cell>
        </row>
        <row r="113">
          <cell r="A113">
            <v>110</v>
          </cell>
          <cell r="B113" t="str">
            <v>F1644-Q</v>
          </cell>
          <cell r="C113">
            <v>3550</v>
          </cell>
          <cell r="D113">
            <v>3610</v>
          </cell>
          <cell r="F113" t="str">
            <v>  </v>
          </cell>
          <cell r="G113" t="e">
            <v>#VALUE!</v>
          </cell>
          <cell r="I113">
            <v>1</v>
          </cell>
          <cell r="J113">
            <v>5</v>
          </cell>
          <cell r="K113">
            <v>1</v>
          </cell>
          <cell r="L113">
            <v>447</v>
          </cell>
          <cell r="N113" t="str">
            <v>(2)100</v>
          </cell>
          <cell r="O113" t="str">
            <v>(2)100</v>
          </cell>
          <cell r="P113">
            <v>50</v>
          </cell>
          <cell r="Q113">
            <v>50</v>
          </cell>
          <cell r="R113">
            <v>80</v>
          </cell>
          <cell r="S113">
            <v>230951</v>
          </cell>
          <cell r="T113">
            <v>5</v>
          </cell>
          <cell r="U113">
            <v>165</v>
          </cell>
          <cell r="V113">
            <v>240079</v>
          </cell>
          <cell r="W113">
            <v>6</v>
          </cell>
          <cell r="X113">
            <v>1686</v>
          </cell>
          <cell r="Z113">
            <v>1</v>
          </cell>
          <cell r="AF113">
            <v>5</v>
          </cell>
          <cell r="AG113">
            <v>1</v>
          </cell>
          <cell r="AH113">
            <v>300656</v>
          </cell>
          <cell r="AI113">
            <v>36</v>
          </cell>
          <cell r="AJ113">
            <v>681</v>
          </cell>
        </row>
        <row r="114">
          <cell r="A114">
            <v>111</v>
          </cell>
          <cell r="B114" t="str">
            <v>F1661-L</v>
          </cell>
          <cell r="C114">
            <v>5390</v>
          </cell>
          <cell r="D114">
            <v>3610</v>
          </cell>
          <cell r="E114">
            <v>3670</v>
          </cell>
          <cell r="F114" t="str">
            <v>  </v>
          </cell>
          <cell r="G114" t="e">
            <v>#VALUE!</v>
          </cell>
          <cell r="I114">
            <v>2</v>
          </cell>
          <cell r="J114">
            <v>5</v>
          </cell>
          <cell r="K114">
            <v>1</v>
          </cell>
          <cell r="L114">
            <v>289</v>
          </cell>
          <cell r="N114" t="str">
            <v>(2)100</v>
          </cell>
          <cell r="O114" t="str">
            <v>(2)100</v>
          </cell>
          <cell r="P114">
            <v>50</v>
          </cell>
          <cell r="Q114">
            <v>50</v>
          </cell>
          <cell r="R114">
            <v>80</v>
          </cell>
          <cell r="S114">
            <v>230941</v>
          </cell>
          <cell r="T114">
            <v>3</v>
          </cell>
          <cell r="U114">
            <v>99</v>
          </cell>
          <cell r="V114">
            <v>240079</v>
          </cell>
          <cell r="W114">
            <v>6</v>
          </cell>
          <cell r="X114">
            <v>1686</v>
          </cell>
          <cell r="Z114">
            <v>1</v>
          </cell>
          <cell r="AE114">
            <v>28915</v>
          </cell>
          <cell r="AF114">
            <v>5</v>
          </cell>
          <cell r="AG114">
            <v>1</v>
          </cell>
          <cell r="AH114">
            <v>300656</v>
          </cell>
          <cell r="AI114">
            <v>36</v>
          </cell>
          <cell r="AJ114">
            <v>681</v>
          </cell>
        </row>
        <row r="115">
          <cell r="A115">
            <v>112</v>
          </cell>
          <cell r="B115" t="str">
            <v>F1661-M</v>
          </cell>
          <cell r="C115">
            <v>5390</v>
          </cell>
          <cell r="D115">
            <v>3610</v>
          </cell>
          <cell r="E115">
            <v>3670</v>
          </cell>
          <cell r="F115" t="str">
            <v> </v>
          </cell>
          <cell r="G115" t="e">
            <v>#VALUE!</v>
          </cell>
          <cell r="I115">
            <v>2</v>
          </cell>
          <cell r="J115">
            <v>5</v>
          </cell>
          <cell r="K115">
            <v>1</v>
          </cell>
          <cell r="L115">
            <v>318</v>
          </cell>
          <cell r="N115" t="str">
            <v>(2)100</v>
          </cell>
          <cell r="O115" t="str">
            <v>(2)100</v>
          </cell>
          <cell r="P115">
            <v>50</v>
          </cell>
          <cell r="Q115">
            <v>50</v>
          </cell>
          <cell r="R115">
            <v>80</v>
          </cell>
          <cell r="S115">
            <v>230727</v>
          </cell>
          <cell r="T115">
            <v>4</v>
          </cell>
          <cell r="U115">
            <v>132</v>
          </cell>
          <cell r="V115">
            <v>240079</v>
          </cell>
          <cell r="W115">
            <v>6</v>
          </cell>
          <cell r="X115">
            <v>1686</v>
          </cell>
          <cell r="Z115">
            <v>1</v>
          </cell>
          <cell r="AE115">
            <v>28990</v>
          </cell>
          <cell r="AF115">
            <v>5</v>
          </cell>
          <cell r="AG115">
            <v>1</v>
          </cell>
          <cell r="AH115">
            <v>300656</v>
          </cell>
          <cell r="AI115">
            <v>36</v>
          </cell>
          <cell r="AJ115">
            <v>681</v>
          </cell>
        </row>
        <row r="116">
          <cell r="A116">
            <v>113</v>
          </cell>
          <cell r="B116" t="str">
            <v>F1661-N</v>
          </cell>
          <cell r="C116">
            <v>5390</v>
          </cell>
          <cell r="D116">
            <v>3610</v>
          </cell>
          <cell r="E116">
            <v>3670</v>
          </cell>
          <cell r="F116">
            <v>3360</v>
          </cell>
          <cell r="G116">
            <v>56</v>
          </cell>
          <cell r="H116" t="str">
            <v>(2)25</v>
          </cell>
          <cell r="I116">
            <v>2</v>
          </cell>
          <cell r="J116">
            <v>5</v>
          </cell>
          <cell r="K116">
            <v>1</v>
          </cell>
          <cell r="L116">
            <v>342</v>
          </cell>
          <cell r="M116">
            <v>15700</v>
          </cell>
          <cell r="N116" t="str">
            <v>(2)100</v>
          </cell>
          <cell r="O116" t="str">
            <v>(2)100</v>
          </cell>
          <cell r="P116">
            <v>50</v>
          </cell>
          <cell r="Q116">
            <v>50</v>
          </cell>
          <cell r="R116">
            <v>80</v>
          </cell>
          <cell r="S116">
            <v>231406</v>
          </cell>
          <cell r="T116">
            <v>5</v>
          </cell>
          <cell r="U116">
            <v>165</v>
          </cell>
          <cell r="V116">
            <v>240079</v>
          </cell>
          <cell r="W116">
            <v>6</v>
          </cell>
          <cell r="X116">
            <v>1686</v>
          </cell>
          <cell r="Y116">
            <v>6050</v>
          </cell>
          <cell r="Z116">
            <v>1</v>
          </cell>
          <cell r="AA116" t="str">
            <v>RSM-215-2400</v>
          </cell>
          <cell r="AB116">
            <v>10</v>
          </cell>
          <cell r="AC116">
            <v>12</v>
          </cell>
          <cell r="AD116">
            <v>16</v>
          </cell>
          <cell r="AE116">
            <v>29070</v>
          </cell>
          <cell r="AF116">
            <v>5</v>
          </cell>
          <cell r="AG116">
            <v>1</v>
          </cell>
          <cell r="AH116">
            <v>300656</v>
          </cell>
          <cell r="AI116">
            <v>36</v>
          </cell>
          <cell r="AJ116">
            <v>681</v>
          </cell>
          <cell r="AK116" t="str">
            <v>284T</v>
          </cell>
          <cell r="AL116">
            <v>930</v>
          </cell>
        </row>
        <row r="117">
          <cell r="A117">
            <v>114</v>
          </cell>
          <cell r="B117" t="str">
            <v>F1661-O</v>
          </cell>
          <cell r="C117">
            <v>5390</v>
          </cell>
          <cell r="D117">
            <v>3610</v>
          </cell>
          <cell r="E117">
            <v>3670</v>
          </cell>
          <cell r="F117" t="str">
            <v> </v>
          </cell>
          <cell r="G117" t="e">
            <v>#VALUE!</v>
          </cell>
          <cell r="I117">
            <v>2</v>
          </cell>
          <cell r="J117">
            <v>5</v>
          </cell>
          <cell r="K117">
            <v>1</v>
          </cell>
          <cell r="L117">
            <v>354</v>
          </cell>
          <cell r="N117" t="str">
            <v>(2)100</v>
          </cell>
          <cell r="O117" t="str">
            <v>(2)100</v>
          </cell>
          <cell r="P117">
            <v>50</v>
          </cell>
          <cell r="Q117">
            <v>50</v>
          </cell>
          <cell r="R117">
            <v>80</v>
          </cell>
          <cell r="S117">
            <v>230951</v>
          </cell>
          <cell r="T117">
            <v>4</v>
          </cell>
          <cell r="U117">
            <v>132</v>
          </cell>
          <cell r="V117">
            <v>240079</v>
          </cell>
          <cell r="W117">
            <v>6</v>
          </cell>
          <cell r="X117">
            <v>1686</v>
          </cell>
          <cell r="Z117">
            <v>1</v>
          </cell>
          <cell r="AC117">
            <v>12</v>
          </cell>
          <cell r="AD117">
            <v>16</v>
          </cell>
          <cell r="AE117">
            <v>29170</v>
          </cell>
          <cell r="AF117">
            <v>5</v>
          </cell>
          <cell r="AG117">
            <v>1</v>
          </cell>
          <cell r="AH117">
            <v>300656</v>
          </cell>
          <cell r="AI117">
            <v>36</v>
          </cell>
          <cell r="AJ117">
            <v>681</v>
          </cell>
        </row>
        <row r="118">
          <cell r="A118">
            <v>115</v>
          </cell>
          <cell r="B118" t="str">
            <v>F1661-P</v>
          </cell>
          <cell r="C118">
            <v>5390</v>
          </cell>
          <cell r="D118">
            <v>3610</v>
          </cell>
          <cell r="E118">
            <v>3670</v>
          </cell>
          <cell r="F118" t="str">
            <v> </v>
          </cell>
          <cell r="G118" t="e">
            <v>#VALUE!</v>
          </cell>
          <cell r="I118">
            <v>2</v>
          </cell>
          <cell r="J118">
            <v>5</v>
          </cell>
          <cell r="K118">
            <v>1</v>
          </cell>
          <cell r="L118">
            <v>401</v>
          </cell>
          <cell r="N118" t="str">
            <v>(2)100</v>
          </cell>
          <cell r="O118" t="str">
            <v>(2)100</v>
          </cell>
          <cell r="P118">
            <v>50</v>
          </cell>
          <cell r="Q118">
            <v>50</v>
          </cell>
          <cell r="R118">
            <v>80</v>
          </cell>
          <cell r="S118">
            <v>231406</v>
          </cell>
          <cell r="T118">
            <v>6</v>
          </cell>
          <cell r="U118">
            <v>198</v>
          </cell>
          <cell r="V118">
            <v>240079</v>
          </cell>
          <cell r="W118">
            <v>6</v>
          </cell>
          <cell r="X118">
            <v>1686</v>
          </cell>
          <cell r="Z118">
            <v>1</v>
          </cell>
          <cell r="AC118">
            <v>12</v>
          </cell>
          <cell r="AD118">
            <v>16</v>
          </cell>
          <cell r="AE118">
            <v>29465</v>
          </cell>
          <cell r="AF118">
            <v>5</v>
          </cell>
          <cell r="AG118">
            <v>1</v>
          </cell>
          <cell r="AH118">
            <v>300656</v>
          </cell>
          <cell r="AI118">
            <v>36</v>
          </cell>
          <cell r="AJ118">
            <v>681</v>
          </cell>
        </row>
        <row r="119">
          <cell r="A119">
            <v>116</v>
          </cell>
          <cell r="B119" t="str">
            <v>F1662-L</v>
          </cell>
          <cell r="C119">
            <v>5390</v>
          </cell>
          <cell r="D119">
            <v>3610</v>
          </cell>
          <cell r="E119">
            <v>3910</v>
          </cell>
          <cell r="F119" t="str">
            <v> </v>
          </cell>
          <cell r="G119" t="e">
            <v>#VALUE!</v>
          </cell>
          <cell r="I119">
            <v>2</v>
          </cell>
          <cell r="J119">
            <v>5</v>
          </cell>
          <cell r="K119">
            <v>1</v>
          </cell>
          <cell r="L119">
            <v>289</v>
          </cell>
          <cell r="N119" t="str">
            <v>(2)100</v>
          </cell>
          <cell r="O119" t="str">
            <v>(2)100</v>
          </cell>
          <cell r="P119">
            <v>50</v>
          </cell>
          <cell r="Q119">
            <v>50</v>
          </cell>
          <cell r="R119">
            <v>80</v>
          </cell>
          <cell r="S119">
            <v>230941</v>
          </cell>
          <cell r="T119">
            <v>3</v>
          </cell>
          <cell r="U119">
            <v>99</v>
          </cell>
          <cell r="V119">
            <v>240079</v>
          </cell>
          <cell r="W119">
            <v>6</v>
          </cell>
          <cell r="X119">
            <v>1686</v>
          </cell>
          <cell r="Z119">
            <v>1</v>
          </cell>
          <cell r="AC119">
            <v>12</v>
          </cell>
          <cell r="AD119">
            <v>16</v>
          </cell>
          <cell r="AE119">
            <v>31585</v>
          </cell>
          <cell r="AF119">
            <v>5</v>
          </cell>
          <cell r="AG119">
            <v>1</v>
          </cell>
          <cell r="AH119">
            <v>300656</v>
          </cell>
          <cell r="AI119">
            <v>36</v>
          </cell>
          <cell r="AJ119">
            <v>681</v>
          </cell>
        </row>
        <row r="120">
          <cell r="A120">
            <v>117</v>
          </cell>
          <cell r="B120" t="str">
            <v>F1662-M</v>
          </cell>
          <cell r="C120">
            <v>5390</v>
          </cell>
          <cell r="D120">
            <v>3610</v>
          </cell>
          <cell r="E120">
            <v>3910</v>
          </cell>
          <cell r="F120" t="str">
            <v> </v>
          </cell>
          <cell r="G120" t="e">
            <v>#VALUE!</v>
          </cell>
          <cell r="I120">
            <v>2</v>
          </cell>
          <cell r="J120">
            <v>5</v>
          </cell>
          <cell r="K120">
            <v>1</v>
          </cell>
          <cell r="L120">
            <v>325</v>
          </cell>
          <cell r="N120" t="str">
            <v>(2)100</v>
          </cell>
          <cell r="O120" t="str">
            <v>(2)100</v>
          </cell>
          <cell r="P120">
            <v>50</v>
          </cell>
          <cell r="Q120">
            <v>50</v>
          </cell>
          <cell r="R120">
            <v>80</v>
          </cell>
          <cell r="S120">
            <v>230948</v>
          </cell>
          <cell r="T120">
            <v>6</v>
          </cell>
          <cell r="U120">
            <v>198</v>
          </cell>
          <cell r="V120">
            <v>240079</v>
          </cell>
          <cell r="W120">
            <v>6</v>
          </cell>
          <cell r="X120">
            <v>1686</v>
          </cell>
          <cell r="Z120">
            <v>1</v>
          </cell>
          <cell r="AC120">
            <v>12</v>
          </cell>
          <cell r="AD120">
            <v>16</v>
          </cell>
          <cell r="AE120">
            <v>31660</v>
          </cell>
          <cell r="AF120">
            <v>5</v>
          </cell>
          <cell r="AG120">
            <v>1</v>
          </cell>
          <cell r="AH120">
            <v>300656</v>
          </cell>
          <cell r="AI120">
            <v>36</v>
          </cell>
          <cell r="AJ120">
            <v>681</v>
          </cell>
        </row>
        <row r="121">
          <cell r="A121">
            <v>118</v>
          </cell>
          <cell r="B121" t="str">
            <v>F1662-N</v>
          </cell>
          <cell r="C121">
            <v>5390</v>
          </cell>
          <cell r="D121">
            <v>3610</v>
          </cell>
          <cell r="E121">
            <v>3910</v>
          </cell>
          <cell r="F121" t="str">
            <v> </v>
          </cell>
          <cell r="G121" t="e">
            <v>#VALUE!</v>
          </cell>
          <cell r="I121">
            <v>2</v>
          </cell>
          <cell r="J121">
            <v>5</v>
          </cell>
          <cell r="K121">
            <v>1</v>
          </cell>
          <cell r="L121">
            <v>342</v>
          </cell>
          <cell r="N121" t="str">
            <v>(2)100</v>
          </cell>
          <cell r="O121" t="str">
            <v>(2)100</v>
          </cell>
          <cell r="P121">
            <v>50</v>
          </cell>
          <cell r="Q121">
            <v>50</v>
          </cell>
          <cell r="R121">
            <v>80</v>
          </cell>
          <cell r="S121">
            <v>231406</v>
          </cell>
          <cell r="T121">
            <v>5</v>
          </cell>
          <cell r="U121">
            <v>165</v>
          </cell>
          <cell r="V121">
            <v>240079</v>
          </cell>
          <cell r="W121">
            <v>6</v>
          </cell>
          <cell r="X121">
            <v>1686</v>
          </cell>
          <cell r="Z121">
            <v>1</v>
          </cell>
          <cell r="AC121">
            <v>12</v>
          </cell>
          <cell r="AD121">
            <v>16</v>
          </cell>
          <cell r="AE121">
            <v>31740</v>
          </cell>
          <cell r="AF121">
            <v>5</v>
          </cell>
          <cell r="AG121">
            <v>1</v>
          </cell>
          <cell r="AH121">
            <v>300656</v>
          </cell>
          <cell r="AI121">
            <v>36</v>
          </cell>
          <cell r="AJ121">
            <v>681</v>
          </cell>
        </row>
        <row r="122">
          <cell r="A122">
            <v>119</v>
          </cell>
          <cell r="B122" t="str">
            <v>F1662-O</v>
          </cell>
          <cell r="C122">
            <v>5390</v>
          </cell>
          <cell r="D122">
            <v>3610</v>
          </cell>
          <cell r="E122">
            <v>3910</v>
          </cell>
          <cell r="F122">
            <v>3470</v>
          </cell>
          <cell r="G122">
            <v>57.833333333333336</v>
          </cell>
          <cell r="H122" t="str">
            <v>(2)30</v>
          </cell>
          <cell r="I122">
            <v>2</v>
          </cell>
          <cell r="J122">
            <v>5</v>
          </cell>
          <cell r="K122">
            <v>1</v>
          </cell>
          <cell r="L122">
            <v>354</v>
          </cell>
          <cell r="M122">
            <v>17690</v>
          </cell>
          <cell r="N122" t="str">
            <v>(2)100</v>
          </cell>
          <cell r="O122" t="str">
            <v>(2)100</v>
          </cell>
          <cell r="P122">
            <v>50</v>
          </cell>
          <cell r="Q122">
            <v>50</v>
          </cell>
          <cell r="R122">
            <v>80</v>
          </cell>
          <cell r="S122">
            <v>230951</v>
          </cell>
          <cell r="T122">
            <v>4</v>
          </cell>
          <cell r="U122">
            <v>132</v>
          </cell>
          <cell r="V122">
            <v>240079</v>
          </cell>
          <cell r="W122">
            <v>6</v>
          </cell>
          <cell r="X122">
            <v>1686</v>
          </cell>
          <cell r="Y122">
            <v>10460</v>
          </cell>
          <cell r="Z122">
            <v>1</v>
          </cell>
          <cell r="AA122" t="str">
            <v>RSM-215-2400</v>
          </cell>
          <cell r="AB122">
            <v>10</v>
          </cell>
          <cell r="AC122">
            <v>12</v>
          </cell>
          <cell r="AD122">
            <v>16</v>
          </cell>
          <cell r="AE122">
            <v>31840</v>
          </cell>
          <cell r="AF122">
            <v>5</v>
          </cell>
          <cell r="AG122">
            <v>1</v>
          </cell>
          <cell r="AH122">
            <v>300656</v>
          </cell>
          <cell r="AI122">
            <v>36</v>
          </cell>
          <cell r="AJ122">
            <v>681</v>
          </cell>
          <cell r="AK122" t="str">
            <v>286T</v>
          </cell>
          <cell r="AL122">
            <v>1130</v>
          </cell>
        </row>
        <row r="123">
          <cell r="A123">
            <v>120</v>
          </cell>
          <cell r="B123" t="str">
            <v>F1662-P</v>
          </cell>
          <cell r="C123">
            <v>5390</v>
          </cell>
          <cell r="D123">
            <v>3610</v>
          </cell>
          <cell r="E123">
            <v>3910</v>
          </cell>
          <cell r="F123" t="str">
            <v> </v>
          </cell>
          <cell r="G123" t="e">
            <v>#VALUE!</v>
          </cell>
          <cell r="I123">
            <v>2</v>
          </cell>
          <cell r="J123">
            <v>5</v>
          </cell>
          <cell r="K123">
            <v>1</v>
          </cell>
          <cell r="L123">
            <v>401</v>
          </cell>
          <cell r="N123" t="str">
            <v>(2)100</v>
          </cell>
          <cell r="O123" t="str">
            <v>(2)100</v>
          </cell>
          <cell r="P123">
            <v>50</v>
          </cell>
          <cell r="Q123">
            <v>50</v>
          </cell>
          <cell r="R123">
            <v>80</v>
          </cell>
          <cell r="S123">
            <v>231406</v>
          </cell>
          <cell r="T123">
            <v>6</v>
          </cell>
          <cell r="U123">
            <v>198</v>
          </cell>
          <cell r="V123">
            <v>240079</v>
          </cell>
          <cell r="W123">
            <v>6</v>
          </cell>
          <cell r="X123">
            <v>1686</v>
          </cell>
          <cell r="Z123">
            <v>1</v>
          </cell>
          <cell r="AC123">
            <v>12</v>
          </cell>
          <cell r="AD123">
            <v>16</v>
          </cell>
          <cell r="AE123">
            <v>32125</v>
          </cell>
          <cell r="AF123">
            <v>5</v>
          </cell>
          <cell r="AG123">
            <v>1</v>
          </cell>
          <cell r="AH123">
            <v>300656</v>
          </cell>
          <cell r="AI123">
            <v>36</v>
          </cell>
          <cell r="AJ123">
            <v>681</v>
          </cell>
        </row>
        <row r="124">
          <cell r="A124">
            <v>121</v>
          </cell>
          <cell r="B124" t="str">
            <v>F1663-L</v>
          </cell>
          <cell r="C124">
            <v>5390</v>
          </cell>
          <cell r="D124">
            <v>3610</v>
          </cell>
          <cell r="E124">
            <v>4140</v>
          </cell>
          <cell r="F124" t="str">
            <v> </v>
          </cell>
          <cell r="G124" t="e">
            <v>#VALUE!</v>
          </cell>
          <cell r="I124">
            <v>2</v>
          </cell>
          <cell r="J124">
            <v>5</v>
          </cell>
          <cell r="K124">
            <v>1</v>
          </cell>
          <cell r="L124">
            <v>297</v>
          </cell>
          <cell r="N124" t="str">
            <v>(2)100</v>
          </cell>
          <cell r="O124" t="str">
            <v>(2)100</v>
          </cell>
          <cell r="P124">
            <v>50</v>
          </cell>
          <cell r="Q124">
            <v>50</v>
          </cell>
          <cell r="R124">
            <v>80</v>
          </cell>
          <cell r="S124">
            <v>230948</v>
          </cell>
          <cell r="T124">
            <v>5</v>
          </cell>
          <cell r="U124">
            <v>165</v>
          </cell>
          <cell r="V124">
            <v>240079</v>
          </cell>
          <cell r="W124">
            <v>6</v>
          </cell>
          <cell r="X124">
            <v>1686</v>
          </cell>
          <cell r="Z124">
            <v>1</v>
          </cell>
          <cell r="AC124">
            <v>12</v>
          </cell>
          <cell r="AD124">
            <v>16</v>
          </cell>
          <cell r="AE124">
            <v>34005</v>
          </cell>
          <cell r="AF124">
            <v>5</v>
          </cell>
          <cell r="AG124">
            <v>1</v>
          </cell>
          <cell r="AH124">
            <v>300656</v>
          </cell>
          <cell r="AI124">
            <v>36</v>
          </cell>
          <cell r="AJ124">
            <v>681</v>
          </cell>
        </row>
        <row r="125">
          <cell r="A125">
            <v>122</v>
          </cell>
          <cell r="B125" t="str">
            <v>F1663-M</v>
          </cell>
          <cell r="C125">
            <v>5390</v>
          </cell>
          <cell r="D125">
            <v>3610</v>
          </cell>
          <cell r="E125">
            <v>4140</v>
          </cell>
          <cell r="F125" t="str">
            <v> </v>
          </cell>
          <cell r="G125" t="e">
            <v>#VALUE!</v>
          </cell>
          <cell r="I125">
            <v>2</v>
          </cell>
          <cell r="J125">
            <v>5</v>
          </cell>
          <cell r="K125">
            <v>1</v>
          </cell>
          <cell r="L125">
            <v>326</v>
          </cell>
          <cell r="N125" t="str">
            <v>(2)100</v>
          </cell>
          <cell r="O125" t="str">
            <v>(2)100</v>
          </cell>
          <cell r="P125">
            <v>50</v>
          </cell>
          <cell r="Q125">
            <v>50</v>
          </cell>
          <cell r="R125">
            <v>80</v>
          </cell>
          <cell r="S125">
            <v>230951</v>
          </cell>
          <cell r="T125">
            <v>3</v>
          </cell>
          <cell r="U125">
            <v>99</v>
          </cell>
          <cell r="V125">
            <v>240079</v>
          </cell>
          <cell r="W125">
            <v>6</v>
          </cell>
          <cell r="X125">
            <v>1686</v>
          </cell>
          <cell r="Z125">
            <v>1</v>
          </cell>
          <cell r="AC125">
            <v>12</v>
          </cell>
          <cell r="AD125">
            <v>16</v>
          </cell>
          <cell r="AE125">
            <v>34080</v>
          </cell>
          <cell r="AF125">
            <v>5</v>
          </cell>
          <cell r="AG125">
            <v>1</v>
          </cell>
          <cell r="AH125">
            <v>300656</v>
          </cell>
          <cell r="AI125">
            <v>36</v>
          </cell>
          <cell r="AJ125">
            <v>681</v>
          </cell>
        </row>
        <row r="126">
          <cell r="A126">
            <v>123</v>
          </cell>
          <cell r="B126" t="str">
            <v>F1663-N</v>
          </cell>
          <cell r="C126">
            <v>5390</v>
          </cell>
          <cell r="D126">
            <v>3610</v>
          </cell>
          <cell r="E126">
            <v>4140</v>
          </cell>
          <cell r="F126" t="str">
            <v>  </v>
          </cell>
          <cell r="G126" t="e">
            <v>#VALUE!</v>
          </cell>
          <cell r="I126">
            <v>2</v>
          </cell>
          <cell r="J126">
            <v>5</v>
          </cell>
          <cell r="K126">
            <v>1</v>
          </cell>
          <cell r="L126">
            <v>342</v>
          </cell>
          <cell r="N126" t="str">
            <v>(2)100</v>
          </cell>
          <cell r="O126" t="str">
            <v>(2)100</v>
          </cell>
          <cell r="P126">
            <v>50</v>
          </cell>
          <cell r="Q126">
            <v>50</v>
          </cell>
          <cell r="R126">
            <v>80</v>
          </cell>
          <cell r="S126">
            <v>231406</v>
          </cell>
          <cell r="T126">
            <v>5</v>
          </cell>
          <cell r="U126">
            <v>165</v>
          </cell>
          <cell r="V126">
            <v>240079</v>
          </cell>
          <cell r="W126">
            <v>6</v>
          </cell>
          <cell r="X126">
            <v>1686</v>
          </cell>
          <cell r="Z126">
            <v>1</v>
          </cell>
          <cell r="AC126">
            <v>12</v>
          </cell>
          <cell r="AD126">
            <v>16</v>
          </cell>
          <cell r="AE126">
            <v>34160</v>
          </cell>
          <cell r="AF126">
            <v>5</v>
          </cell>
          <cell r="AG126">
            <v>1</v>
          </cell>
          <cell r="AH126">
            <v>300656</v>
          </cell>
          <cell r="AI126">
            <v>36</v>
          </cell>
          <cell r="AJ126">
            <v>681</v>
          </cell>
        </row>
        <row r="127">
          <cell r="A127">
            <v>124</v>
          </cell>
          <cell r="B127" t="str">
            <v>F1663-O</v>
          </cell>
          <cell r="C127">
            <v>5390</v>
          </cell>
          <cell r="D127">
            <v>3610</v>
          </cell>
          <cell r="E127">
            <v>4140</v>
          </cell>
          <cell r="F127">
            <v>3370</v>
          </cell>
          <cell r="G127">
            <v>56.166666666666664</v>
          </cell>
          <cell r="H127" t="str">
            <v>(2)30</v>
          </cell>
          <cell r="I127">
            <v>2</v>
          </cell>
          <cell r="J127">
            <v>5</v>
          </cell>
          <cell r="K127">
            <v>1</v>
          </cell>
          <cell r="L127">
            <v>354</v>
          </cell>
          <cell r="M127">
            <v>19670</v>
          </cell>
          <cell r="N127" t="str">
            <v>(2)100</v>
          </cell>
          <cell r="O127" t="str">
            <v>(2)100</v>
          </cell>
          <cell r="P127">
            <v>50</v>
          </cell>
          <cell r="Q127">
            <v>50</v>
          </cell>
          <cell r="R127">
            <v>80</v>
          </cell>
          <cell r="S127">
            <v>230951</v>
          </cell>
          <cell r="T127">
            <v>4</v>
          </cell>
          <cell r="U127">
            <v>132</v>
          </cell>
          <cell r="V127">
            <v>240079</v>
          </cell>
          <cell r="W127">
            <v>6</v>
          </cell>
          <cell r="X127">
            <v>1686</v>
          </cell>
          <cell r="Y127">
            <v>11880</v>
          </cell>
          <cell r="Z127">
            <v>1</v>
          </cell>
          <cell r="AA127" t="str">
            <v>RSM-216-3200</v>
          </cell>
          <cell r="AB127">
            <v>10</v>
          </cell>
          <cell r="AC127">
            <v>12</v>
          </cell>
          <cell r="AD127">
            <v>16</v>
          </cell>
          <cell r="AE127">
            <v>34260</v>
          </cell>
          <cell r="AF127">
            <v>5</v>
          </cell>
          <cell r="AG127">
            <v>1</v>
          </cell>
          <cell r="AH127">
            <v>300656</v>
          </cell>
          <cell r="AI127">
            <v>36</v>
          </cell>
          <cell r="AJ127">
            <v>681</v>
          </cell>
          <cell r="AK127" t="str">
            <v>286T</v>
          </cell>
          <cell r="AL127">
            <v>1130</v>
          </cell>
        </row>
        <row r="128">
          <cell r="A128">
            <v>125</v>
          </cell>
          <cell r="B128" t="str">
            <v>F1663-P</v>
          </cell>
          <cell r="C128">
            <v>5390</v>
          </cell>
          <cell r="D128">
            <v>3610</v>
          </cell>
          <cell r="E128">
            <v>4140</v>
          </cell>
          <cell r="F128" t="str">
            <v> </v>
          </cell>
          <cell r="G128" t="e">
            <v>#VALUE!</v>
          </cell>
          <cell r="I128">
            <v>2</v>
          </cell>
          <cell r="J128">
            <v>5</v>
          </cell>
          <cell r="K128">
            <v>1</v>
          </cell>
          <cell r="L128">
            <v>410</v>
          </cell>
          <cell r="N128" t="str">
            <v>(2)100</v>
          </cell>
          <cell r="O128" t="str">
            <v>(2)100</v>
          </cell>
          <cell r="P128">
            <v>50</v>
          </cell>
          <cell r="Q128">
            <v>50</v>
          </cell>
          <cell r="R128">
            <v>80</v>
          </cell>
          <cell r="S128">
            <v>230951</v>
          </cell>
          <cell r="T128">
            <v>4</v>
          </cell>
          <cell r="U128">
            <v>132</v>
          </cell>
          <cell r="V128">
            <v>240079</v>
          </cell>
          <cell r="W128">
            <v>6</v>
          </cell>
          <cell r="X128">
            <v>1686</v>
          </cell>
          <cell r="Z128">
            <v>1</v>
          </cell>
          <cell r="AC128">
            <v>12</v>
          </cell>
          <cell r="AD128">
            <v>16</v>
          </cell>
          <cell r="AE128">
            <v>34555</v>
          </cell>
          <cell r="AF128">
            <v>5</v>
          </cell>
          <cell r="AG128">
            <v>1</v>
          </cell>
          <cell r="AH128">
            <v>300656</v>
          </cell>
          <cell r="AI128">
            <v>36</v>
          </cell>
          <cell r="AJ128">
            <v>681</v>
          </cell>
        </row>
        <row r="129">
          <cell r="A129">
            <v>126</v>
          </cell>
          <cell r="B129" t="str">
            <v>F1664-L</v>
          </cell>
          <cell r="C129">
            <v>5390</v>
          </cell>
          <cell r="D129">
            <v>3610</v>
          </cell>
          <cell r="F129" t="str">
            <v> </v>
          </cell>
          <cell r="G129" t="e">
            <v>#VALUE!</v>
          </cell>
          <cell r="I129">
            <v>2</v>
          </cell>
          <cell r="J129">
            <v>5</v>
          </cell>
          <cell r="K129">
            <v>1</v>
          </cell>
          <cell r="L129">
            <v>298</v>
          </cell>
          <cell r="N129" t="str">
            <v>(2)100</v>
          </cell>
          <cell r="O129" t="str">
            <v>(2)100</v>
          </cell>
          <cell r="P129">
            <v>50</v>
          </cell>
          <cell r="Q129">
            <v>50</v>
          </cell>
          <cell r="R129">
            <v>80</v>
          </cell>
          <cell r="S129">
            <v>230941</v>
          </cell>
          <cell r="T129">
            <v>3</v>
          </cell>
          <cell r="U129">
            <v>99</v>
          </cell>
          <cell r="V129">
            <v>240079</v>
          </cell>
          <cell r="W129">
            <v>6</v>
          </cell>
          <cell r="X129">
            <v>1686</v>
          </cell>
          <cell r="Z129">
            <v>1</v>
          </cell>
          <cell r="AF129">
            <v>5</v>
          </cell>
          <cell r="AG129">
            <v>1</v>
          </cell>
          <cell r="AH129">
            <v>300656</v>
          </cell>
          <cell r="AI129">
            <v>36</v>
          </cell>
          <cell r="AJ129">
            <v>681</v>
          </cell>
        </row>
        <row r="130">
          <cell r="A130">
            <v>127</v>
          </cell>
          <cell r="B130" t="str">
            <v>F1664-M</v>
          </cell>
          <cell r="C130">
            <v>5390</v>
          </cell>
          <cell r="D130">
            <v>3610</v>
          </cell>
          <cell r="F130" t="str">
            <v>  </v>
          </cell>
          <cell r="G130" t="e">
            <v>#VALUE!</v>
          </cell>
          <cell r="I130">
            <v>2</v>
          </cell>
          <cell r="J130">
            <v>5</v>
          </cell>
          <cell r="K130">
            <v>1</v>
          </cell>
          <cell r="L130">
            <v>326</v>
          </cell>
          <cell r="N130" t="str">
            <v>(2)100</v>
          </cell>
          <cell r="O130" t="str">
            <v>(2)100</v>
          </cell>
          <cell r="P130">
            <v>50</v>
          </cell>
          <cell r="Q130">
            <v>50</v>
          </cell>
          <cell r="R130">
            <v>80</v>
          </cell>
          <cell r="S130">
            <v>230951</v>
          </cell>
          <cell r="T130">
            <v>3</v>
          </cell>
          <cell r="U130">
            <v>99</v>
          </cell>
          <cell r="V130">
            <v>240079</v>
          </cell>
          <cell r="W130">
            <v>6</v>
          </cell>
          <cell r="X130">
            <v>1686</v>
          </cell>
          <cell r="Z130">
            <v>1</v>
          </cell>
          <cell r="AF130">
            <v>5</v>
          </cell>
          <cell r="AG130">
            <v>1</v>
          </cell>
          <cell r="AH130">
            <v>300656</v>
          </cell>
          <cell r="AI130">
            <v>36</v>
          </cell>
          <cell r="AJ130">
            <v>681</v>
          </cell>
        </row>
        <row r="131">
          <cell r="A131">
            <v>128</v>
          </cell>
          <cell r="B131" t="str">
            <v>F1664-N</v>
          </cell>
          <cell r="C131">
            <v>5390</v>
          </cell>
          <cell r="D131">
            <v>3610</v>
          </cell>
          <cell r="F131" t="str">
            <v> </v>
          </cell>
          <cell r="G131" t="e">
            <v>#VALUE!</v>
          </cell>
          <cell r="I131">
            <v>2</v>
          </cell>
          <cell r="J131">
            <v>5</v>
          </cell>
          <cell r="K131">
            <v>1</v>
          </cell>
          <cell r="L131">
            <v>354</v>
          </cell>
          <cell r="N131" t="str">
            <v>(2)100</v>
          </cell>
          <cell r="O131" t="str">
            <v>(2)100</v>
          </cell>
          <cell r="P131">
            <v>50</v>
          </cell>
          <cell r="Q131">
            <v>50</v>
          </cell>
          <cell r="R131">
            <v>80</v>
          </cell>
          <cell r="S131">
            <v>230951</v>
          </cell>
          <cell r="T131">
            <v>3</v>
          </cell>
          <cell r="U131">
            <v>99</v>
          </cell>
          <cell r="V131">
            <v>240079</v>
          </cell>
          <cell r="W131">
            <v>6</v>
          </cell>
          <cell r="X131">
            <v>1686</v>
          </cell>
          <cell r="Z131">
            <v>1</v>
          </cell>
          <cell r="AF131">
            <v>5</v>
          </cell>
          <cell r="AG131">
            <v>1</v>
          </cell>
          <cell r="AH131">
            <v>300656</v>
          </cell>
          <cell r="AI131">
            <v>36</v>
          </cell>
          <cell r="AJ131">
            <v>681</v>
          </cell>
        </row>
        <row r="132">
          <cell r="A132">
            <v>129</v>
          </cell>
          <cell r="B132" t="str">
            <v>F1664-O</v>
          </cell>
          <cell r="C132">
            <v>5390</v>
          </cell>
          <cell r="D132">
            <v>3610</v>
          </cell>
          <cell r="F132" t="str">
            <v> </v>
          </cell>
          <cell r="G132" t="e">
            <v>#VALUE!</v>
          </cell>
          <cell r="I132">
            <v>2</v>
          </cell>
          <cell r="J132">
            <v>5</v>
          </cell>
          <cell r="K132">
            <v>1</v>
          </cell>
          <cell r="L132">
            <v>377</v>
          </cell>
          <cell r="N132" t="str">
            <v>(2)100</v>
          </cell>
          <cell r="O132" t="str">
            <v>(2)100</v>
          </cell>
          <cell r="P132">
            <v>50</v>
          </cell>
          <cell r="Q132">
            <v>50</v>
          </cell>
          <cell r="R132">
            <v>80</v>
          </cell>
          <cell r="S132">
            <v>230727</v>
          </cell>
          <cell r="T132">
            <v>4</v>
          </cell>
          <cell r="Z132">
            <v>1</v>
          </cell>
          <cell r="AF132">
            <v>5</v>
          </cell>
          <cell r="AG132">
            <v>1</v>
          </cell>
          <cell r="AH132">
            <v>300656</v>
          </cell>
          <cell r="AI132">
            <v>36</v>
          </cell>
          <cell r="AJ132">
            <v>681</v>
          </cell>
        </row>
        <row r="133">
          <cell r="A133">
            <v>130</v>
          </cell>
          <cell r="B133" t="str">
            <v>F1664-P</v>
          </cell>
          <cell r="C133">
            <v>5390</v>
          </cell>
          <cell r="D133">
            <v>3610</v>
          </cell>
          <cell r="F133" t="str">
            <v> </v>
          </cell>
          <cell r="G133" t="e">
            <v>#VALUE!</v>
          </cell>
          <cell r="I133">
            <v>2</v>
          </cell>
          <cell r="J133">
            <v>5</v>
          </cell>
          <cell r="K133">
            <v>1</v>
          </cell>
          <cell r="L133">
            <v>413</v>
          </cell>
          <cell r="N133" t="str">
            <v>(2)100</v>
          </cell>
          <cell r="O133" t="str">
            <v>(2)100</v>
          </cell>
          <cell r="P133">
            <v>50</v>
          </cell>
          <cell r="Q133">
            <v>50</v>
          </cell>
          <cell r="R133">
            <v>80</v>
          </cell>
          <cell r="S133">
            <v>230727</v>
          </cell>
          <cell r="T133">
            <v>5</v>
          </cell>
          <cell r="Z133">
            <v>1</v>
          </cell>
          <cell r="AF133">
            <v>5</v>
          </cell>
          <cell r="AG133">
            <v>1</v>
          </cell>
          <cell r="AH133">
            <v>300656</v>
          </cell>
          <cell r="AI133">
            <v>36</v>
          </cell>
          <cell r="AJ133">
            <v>681</v>
          </cell>
        </row>
        <row r="134">
          <cell r="A134">
            <v>131</v>
          </cell>
          <cell r="B134" t="str">
            <v>F1681-M</v>
          </cell>
          <cell r="C134">
            <v>7230</v>
          </cell>
          <cell r="D134">
            <v>3610</v>
          </cell>
          <cell r="E134">
            <v>3670</v>
          </cell>
          <cell r="F134" t="str">
            <v> </v>
          </cell>
          <cell r="G134" t="e">
            <v>#VALUE!</v>
          </cell>
          <cell r="I134">
            <v>2</v>
          </cell>
          <cell r="J134">
            <v>5</v>
          </cell>
          <cell r="K134">
            <v>2</v>
          </cell>
          <cell r="L134">
            <v>318</v>
          </cell>
          <cell r="N134" t="str">
            <v>(4)100</v>
          </cell>
          <cell r="O134" t="str">
            <v>(4)100</v>
          </cell>
          <cell r="P134" t="str">
            <v>(2)50</v>
          </cell>
          <cell r="Q134" t="str">
            <v>(2)50</v>
          </cell>
          <cell r="R134" t="str">
            <v>(2)80</v>
          </cell>
          <cell r="S134">
            <v>230727</v>
          </cell>
          <cell r="T134">
            <v>4</v>
          </cell>
          <cell r="Z134">
            <v>2</v>
          </cell>
          <cell r="AE134">
            <v>40935</v>
          </cell>
          <cell r="AF134">
            <v>5</v>
          </cell>
          <cell r="AG134">
            <v>2</v>
          </cell>
          <cell r="AH134">
            <v>300656</v>
          </cell>
          <cell r="AI134">
            <v>36</v>
          </cell>
          <cell r="AJ134">
            <v>681</v>
          </cell>
        </row>
        <row r="135">
          <cell r="A135">
            <v>132</v>
          </cell>
          <cell r="B135" t="str">
            <v>F1681-N</v>
          </cell>
          <cell r="C135">
            <v>7230</v>
          </cell>
          <cell r="D135">
            <v>3610</v>
          </cell>
          <cell r="E135">
            <v>3670</v>
          </cell>
          <cell r="F135" t="str">
            <v> </v>
          </cell>
          <cell r="G135" t="e">
            <v>#VALUE!</v>
          </cell>
          <cell r="I135">
            <v>2</v>
          </cell>
          <cell r="J135">
            <v>5</v>
          </cell>
          <cell r="K135">
            <v>2</v>
          </cell>
          <cell r="L135">
            <v>342</v>
          </cell>
          <cell r="N135" t="str">
            <v>(4)100</v>
          </cell>
          <cell r="O135" t="str">
            <v>(4)100</v>
          </cell>
          <cell r="P135" t="str">
            <v>(2)50</v>
          </cell>
          <cell r="Q135" t="str">
            <v>(2)50</v>
          </cell>
          <cell r="R135" t="str">
            <v>(2)80</v>
          </cell>
          <cell r="S135">
            <v>231406</v>
          </cell>
          <cell r="T135">
            <v>5</v>
          </cell>
          <cell r="Z135">
            <v>2</v>
          </cell>
          <cell r="AE135">
            <v>41015</v>
          </cell>
          <cell r="AF135">
            <v>5</v>
          </cell>
          <cell r="AG135">
            <v>2</v>
          </cell>
          <cell r="AH135">
            <v>300656</v>
          </cell>
          <cell r="AI135">
            <v>36</v>
          </cell>
          <cell r="AJ135">
            <v>681</v>
          </cell>
        </row>
        <row r="136">
          <cell r="A136">
            <v>133</v>
          </cell>
          <cell r="B136" t="str">
            <v>F1681-O</v>
          </cell>
          <cell r="C136">
            <v>7230</v>
          </cell>
          <cell r="D136">
            <v>3610</v>
          </cell>
          <cell r="E136">
            <v>3670</v>
          </cell>
          <cell r="F136" t="str">
            <v> </v>
          </cell>
          <cell r="G136" t="e">
            <v>#VALUE!</v>
          </cell>
          <cell r="I136">
            <v>2</v>
          </cell>
          <cell r="J136">
            <v>5</v>
          </cell>
          <cell r="K136">
            <v>2</v>
          </cell>
          <cell r="L136">
            <v>354</v>
          </cell>
          <cell r="N136" t="str">
            <v>(4)100</v>
          </cell>
          <cell r="O136" t="str">
            <v>(4)100</v>
          </cell>
          <cell r="P136" t="str">
            <v>(2)50</v>
          </cell>
          <cell r="Q136" t="str">
            <v>(2)50</v>
          </cell>
          <cell r="R136" t="str">
            <v>(2)80</v>
          </cell>
          <cell r="S136">
            <v>230951</v>
          </cell>
          <cell r="T136">
            <v>4</v>
          </cell>
          <cell r="Z136">
            <v>2</v>
          </cell>
          <cell r="AE136">
            <v>41115</v>
          </cell>
          <cell r="AF136">
            <v>5</v>
          </cell>
          <cell r="AG136">
            <v>2</v>
          </cell>
          <cell r="AH136">
            <v>300656</v>
          </cell>
          <cell r="AI136">
            <v>36</v>
          </cell>
          <cell r="AJ136">
            <v>681</v>
          </cell>
        </row>
        <row r="137">
          <cell r="A137">
            <v>134</v>
          </cell>
          <cell r="B137" t="str">
            <v>F1681-P</v>
          </cell>
          <cell r="C137">
            <v>7230</v>
          </cell>
          <cell r="D137">
            <v>3610</v>
          </cell>
          <cell r="E137">
            <v>3670</v>
          </cell>
          <cell r="F137">
            <v>4760</v>
          </cell>
          <cell r="G137">
            <v>79.33333333333333</v>
          </cell>
          <cell r="H137" t="str">
            <v>(2)40</v>
          </cell>
          <cell r="I137">
            <v>2</v>
          </cell>
          <cell r="J137" t="str">
            <v>(2)5</v>
          </cell>
          <cell r="K137">
            <v>2</v>
          </cell>
          <cell r="L137">
            <v>401</v>
          </cell>
          <cell r="M137">
            <v>21580</v>
          </cell>
          <cell r="N137" t="str">
            <v>(4)100</v>
          </cell>
          <cell r="O137" t="str">
            <v>(4)100</v>
          </cell>
          <cell r="P137" t="str">
            <v>(2)50</v>
          </cell>
          <cell r="Q137" t="str">
            <v>(2)50</v>
          </cell>
          <cell r="R137" t="str">
            <v>(2)80</v>
          </cell>
          <cell r="S137">
            <v>231406</v>
          </cell>
          <cell r="T137">
            <v>6</v>
          </cell>
          <cell r="Y137">
            <v>12650</v>
          </cell>
          <cell r="Z137">
            <v>2</v>
          </cell>
          <cell r="AA137" t="str">
            <v>RSM-215-2400</v>
          </cell>
          <cell r="AB137">
            <v>12</v>
          </cell>
          <cell r="AC137" t="str">
            <v>(2)8.0</v>
          </cell>
          <cell r="AD137" t="str">
            <v>(2)10.0</v>
          </cell>
          <cell r="AE137">
            <v>41410</v>
          </cell>
          <cell r="AF137" t="str">
            <v>(2)5</v>
          </cell>
          <cell r="AG137">
            <v>2</v>
          </cell>
          <cell r="AH137">
            <v>300656</v>
          </cell>
          <cell r="AI137">
            <v>36</v>
          </cell>
          <cell r="AJ137">
            <v>1362</v>
          </cell>
          <cell r="AK137" t="str">
            <v>324T</v>
          </cell>
          <cell r="AL137">
            <v>1720</v>
          </cell>
        </row>
        <row r="138">
          <cell r="A138">
            <v>135</v>
          </cell>
          <cell r="B138" t="str">
            <v>F1681-Q</v>
          </cell>
          <cell r="C138">
            <v>7230</v>
          </cell>
          <cell r="D138">
            <v>3610</v>
          </cell>
          <cell r="E138">
            <v>3670</v>
          </cell>
          <cell r="F138" t="str">
            <v> </v>
          </cell>
          <cell r="G138" t="e">
            <v>#VALUE!</v>
          </cell>
          <cell r="I138">
            <v>2</v>
          </cell>
          <cell r="J138" t="str">
            <v>(2)5</v>
          </cell>
          <cell r="K138">
            <v>2</v>
          </cell>
          <cell r="L138">
            <v>410</v>
          </cell>
          <cell r="N138" t="str">
            <v>(4)100</v>
          </cell>
          <cell r="O138" t="str">
            <v>(4)100</v>
          </cell>
          <cell r="P138" t="str">
            <v>(2)50</v>
          </cell>
          <cell r="Q138" t="str">
            <v>(2)50</v>
          </cell>
          <cell r="R138" t="str">
            <v>(2)80</v>
          </cell>
          <cell r="S138">
            <v>230951</v>
          </cell>
          <cell r="T138">
            <v>5</v>
          </cell>
          <cell r="Z138">
            <v>2</v>
          </cell>
          <cell r="AC138" t="str">
            <v>(2)8.0</v>
          </cell>
          <cell r="AD138" t="str">
            <v>(2)10.0</v>
          </cell>
          <cell r="AE138">
            <v>41655</v>
          </cell>
          <cell r="AF138" t="str">
            <v>(2)5</v>
          </cell>
          <cell r="AG138">
            <v>2</v>
          </cell>
          <cell r="AH138">
            <v>300656</v>
          </cell>
          <cell r="AI138">
            <v>36</v>
          </cell>
          <cell r="AJ138">
            <v>1362</v>
          </cell>
        </row>
        <row r="139">
          <cell r="A139">
            <v>136</v>
          </cell>
          <cell r="B139" t="str">
            <v>F1682-M</v>
          </cell>
          <cell r="C139">
            <v>7230</v>
          </cell>
          <cell r="D139">
            <v>3610</v>
          </cell>
          <cell r="E139">
            <v>3910</v>
          </cell>
          <cell r="F139" t="str">
            <v> </v>
          </cell>
          <cell r="G139" t="e">
            <v>#VALUE!</v>
          </cell>
          <cell r="I139">
            <v>2</v>
          </cell>
          <cell r="J139" t="str">
            <v>(2)5</v>
          </cell>
          <cell r="K139">
            <v>2</v>
          </cell>
          <cell r="L139">
            <v>318</v>
          </cell>
          <cell r="N139" t="str">
            <v>(4)100</v>
          </cell>
          <cell r="O139" t="str">
            <v>(4)100</v>
          </cell>
          <cell r="P139" t="str">
            <v>(2)50</v>
          </cell>
          <cell r="Q139" t="str">
            <v>(2)50</v>
          </cell>
          <cell r="R139" t="str">
            <v>(2)80</v>
          </cell>
          <cell r="S139">
            <v>230727</v>
          </cell>
          <cell r="T139">
            <v>4</v>
          </cell>
          <cell r="Z139">
            <v>2</v>
          </cell>
          <cell r="AC139" t="str">
            <v>(2)8.0</v>
          </cell>
          <cell r="AD139" t="str">
            <v>(2)10.0</v>
          </cell>
          <cell r="AE139">
            <v>44025</v>
          </cell>
          <cell r="AF139" t="str">
            <v>(2)5</v>
          </cell>
          <cell r="AG139">
            <v>2</v>
          </cell>
          <cell r="AH139">
            <v>300656</v>
          </cell>
          <cell r="AI139">
            <v>36</v>
          </cell>
          <cell r="AJ139">
            <v>1362</v>
          </cell>
        </row>
        <row r="140">
          <cell r="A140">
            <v>137</v>
          </cell>
          <cell r="B140" t="str">
            <v>F1682-N</v>
          </cell>
          <cell r="C140">
            <v>7230</v>
          </cell>
          <cell r="D140">
            <v>3610</v>
          </cell>
          <cell r="E140">
            <v>3910</v>
          </cell>
          <cell r="F140" t="str">
            <v> </v>
          </cell>
          <cell r="G140" t="e">
            <v>#VALUE!</v>
          </cell>
          <cell r="I140">
            <v>2</v>
          </cell>
          <cell r="J140" t="str">
            <v>(2)5</v>
          </cell>
          <cell r="K140">
            <v>2</v>
          </cell>
          <cell r="L140">
            <v>342</v>
          </cell>
          <cell r="N140" t="str">
            <v>(4)100</v>
          </cell>
          <cell r="O140" t="str">
            <v>(4)100</v>
          </cell>
          <cell r="P140" t="str">
            <v>(2)50</v>
          </cell>
          <cell r="Q140" t="str">
            <v>(2)50</v>
          </cell>
          <cell r="R140" t="str">
            <v>(2)80</v>
          </cell>
          <cell r="S140">
            <v>231406</v>
          </cell>
          <cell r="T140">
            <v>4</v>
          </cell>
          <cell r="Z140">
            <v>2</v>
          </cell>
          <cell r="AC140" t="str">
            <v>(2)8.0</v>
          </cell>
          <cell r="AD140" t="str">
            <v>(2)10.0</v>
          </cell>
          <cell r="AE140">
            <v>44105</v>
          </cell>
          <cell r="AF140" t="str">
            <v>(2)5</v>
          </cell>
          <cell r="AG140">
            <v>2</v>
          </cell>
          <cell r="AH140">
            <v>300656</v>
          </cell>
          <cell r="AI140">
            <v>36</v>
          </cell>
          <cell r="AJ140">
            <v>1362</v>
          </cell>
        </row>
        <row r="141">
          <cell r="A141">
            <v>138</v>
          </cell>
          <cell r="B141" t="str">
            <v>F1682-O</v>
          </cell>
          <cell r="C141">
            <v>7230</v>
          </cell>
          <cell r="D141">
            <v>3610</v>
          </cell>
          <cell r="E141">
            <v>3910</v>
          </cell>
          <cell r="F141" t="str">
            <v>  </v>
          </cell>
          <cell r="G141" t="e">
            <v>#VALUE!</v>
          </cell>
          <cell r="I141">
            <v>2</v>
          </cell>
          <cell r="J141" t="str">
            <v>(2)5</v>
          </cell>
          <cell r="K141">
            <v>2</v>
          </cell>
          <cell r="L141">
            <v>354</v>
          </cell>
          <cell r="N141" t="str">
            <v>(4)100</v>
          </cell>
          <cell r="O141" t="str">
            <v>(4)100</v>
          </cell>
          <cell r="P141" t="str">
            <v>(2)50</v>
          </cell>
          <cell r="Q141" t="str">
            <v>(2)50</v>
          </cell>
          <cell r="R141" t="str">
            <v>(2)80</v>
          </cell>
          <cell r="S141">
            <v>230951</v>
          </cell>
          <cell r="T141">
            <v>4</v>
          </cell>
          <cell r="Z141">
            <v>2</v>
          </cell>
          <cell r="AC141" t="str">
            <v>(2)8.0</v>
          </cell>
          <cell r="AD141" t="str">
            <v>(2)10.0</v>
          </cell>
          <cell r="AE141">
            <v>44205</v>
          </cell>
          <cell r="AF141" t="str">
            <v>(2)5</v>
          </cell>
          <cell r="AG141">
            <v>2</v>
          </cell>
          <cell r="AH141">
            <v>300656</v>
          </cell>
          <cell r="AI141">
            <v>36</v>
          </cell>
          <cell r="AJ141">
            <v>1362</v>
          </cell>
        </row>
        <row r="142">
          <cell r="A142">
            <v>139</v>
          </cell>
          <cell r="B142" t="str">
            <v>F1682-P</v>
          </cell>
          <cell r="C142">
            <v>7230</v>
          </cell>
          <cell r="D142">
            <v>3610</v>
          </cell>
          <cell r="E142">
            <v>3910</v>
          </cell>
          <cell r="F142">
            <v>4630</v>
          </cell>
          <cell r="G142">
            <v>77.16666666666667</v>
          </cell>
          <cell r="H142" t="str">
            <v>(2)40</v>
          </cell>
          <cell r="I142">
            <v>2</v>
          </cell>
          <cell r="J142" t="str">
            <v>(2)5</v>
          </cell>
          <cell r="K142">
            <v>2</v>
          </cell>
          <cell r="L142">
            <v>401</v>
          </cell>
          <cell r="M142">
            <v>24180</v>
          </cell>
          <cell r="N142" t="str">
            <v>(4)100</v>
          </cell>
          <cell r="O142" t="str">
            <v>(4)100</v>
          </cell>
          <cell r="P142" t="str">
            <v>(2)50</v>
          </cell>
          <cell r="Q142" t="str">
            <v>(2)50</v>
          </cell>
          <cell r="R142" t="str">
            <v>(2)80</v>
          </cell>
          <cell r="S142">
            <v>231406</v>
          </cell>
          <cell r="T142">
            <v>6</v>
          </cell>
          <cell r="Y142">
            <v>14520</v>
          </cell>
          <cell r="Z142">
            <v>2</v>
          </cell>
          <cell r="AA142" t="str">
            <v>RSM-216-3200</v>
          </cell>
          <cell r="AB142">
            <v>12</v>
          </cell>
          <cell r="AC142" t="str">
            <v>(2)8.0</v>
          </cell>
          <cell r="AD142" t="str">
            <v>(2)10.0</v>
          </cell>
          <cell r="AE142">
            <v>44500</v>
          </cell>
          <cell r="AF142" t="str">
            <v>(2)5</v>
          </cell>
          <cell r="AG142">
            <v>2</v>
          </cell>
          <cell r="AH142">
            <v>300656</v>
          </cell>
          <cell r="AI142">
            <v>36</v>
          </cell>
          <cell r="AJ142">
            <v>1362</v>
          </cell>
          <cell r="AK142" t="str">
            <v>324T</v>
          </cell>
          <cell r="AL142">
            <v>1720</v>
          </cell>
        </row>
        <row r="143">
          <cell r="A143">
            <v>140</v>
          </cell>
          <cell r="B143" t="str">
            <v>F1682-Q</v>
          </cell>
          <cell r="C143">
            <v>7230</v>
          </cell>
          <cell r="D143">
            <v>3610</v>
          </cell>
          <cell r="E143">
            <v>4140</v>
          </cell>
          <cell r="F143" t="str">
            <v> </v>
          </cell>
          <cell r="G143" t="e">
            <v>#VALUE!</v>
          </cell>
          <cell r="I143">
            <v>2</v>
          </cell>
          <cell r="J143" t="str">
            <v>(2)5</v>
          </cell>
          <cell r="K143">
            <v>2</v>
          </cell>
          <cell r="L143">
            <v>410</v>
          </cell>
          <cell r="N143" t="str">
            <v>(4)100</v>
          </cell>
          <cell r="O143" t="str">
            <v>(4)100</v>
          </cell>
          <cell r="P143" t="str">
            <v>(2)50</v>
          </cell>
          <cell r="Q143" t="str">
            <v>(2)50</v>
          </cell>
          <cell r="R143" t="str">
            <v>(2)80</v>
          </cell>
          <cell r="S143">
            <v>230951</v>
          </cell>
          <cell r="T143">
            <v>5</v>
          </cell>
          <cell r="Z143">
            <v>2</v>
          </cell>
          <cell r="AC143" t="str">
            <v>(2)8.0</v>
          </cell>
          <cell r="AD143" t="str">
            <v>(2)10.0</v>
          </cell>
          <cell r="AE143">
            <v>49245</v>
          </cell>
          <cell r="AF143" t="str">
            <v>(2)5</v>
          </cell>
          <cell r="AG143">
            <v>2</v>
          </cell>
          <cell r="AH143">
            <v>300656</v>
          </cell>
          <cell r="AI143">
            <v>36</v>
          </cell>
          <cell r="AJ143">
            <v>1362</v>
          </cell>
        </row>
        <row r="144">
          <cell r="A144">
            <v>141</v>
          </cell>
          <cell r="B144" t="str">
            <v>F1683-M</v>
          </cell>
          <cell r="C144">
            <v>7230</v>
          </cell>
          <cell r="D144">
            <v>3610</v>
          </cell>
          <cell r="E144">
            <v>4140</v>
          </cell>
          <cell r="F144" t="str">
            <v> </v>
          </cell>
          <cell r="G144" t="e">
            <v>#VALUE!</v>
          </cell>
          <cell r="I144">
            <v>2</v>
          </cell>
          <cell r="J144" t="str">
            <v>(2)5</v>
          </cell>
          <cell r="K144">
            <v>2</v>
          </cell>
          <cell r="L144">
            <v>318</v>
          </cell>
          <cell r="N144" t="str">
            <v>(4)100</v>
          </cell>
          <cell r="O144" t="str">
            <v>(4)100</v>
          </cell>
          <cell r="P144" t="str">
            <v>(2)50</v>
          </cell>
          <cell r="Q144" t="str">
            <v>(2)50</v>
          </cell>
          <cell r="R144" t="str">
            <v>(2)80</v>
          </cell>
          <cell r="S144">
            <v>230727</v>
          </cell>
          <cell r="T144">
            <v>4</v>
          </cell>
          <cell r="Z144">
            <v>2</v>
          </cell>
          <cell r="AC144" t="str">
            <v>(2)8.0</v>
          </cell>
          <cell r="AD144" t="str">
            <v>(2)10.0</v>
          </cell>
          <cell r="AE144">
            <v>48525</v>
          </cell>
          <cell r="AF144" t="str">
            <v>(2)5</v>
          </cell>
          <cell r="AG144">
            <v>2</v>
          </cell>
          <cell r="AH144">
            <v>300656</v>
          </cell>
          <cell r="AI144">
            <v>36</v>
          </cell>
          <cell r="AJ144">
            <v>1362</v>
          </cell>
        </row>
        <row r="145">
          <cell r="A145">
            <v>142</v>
          </cell>
          <cell r="B145" t="str">
            <v>F1683-N</v>
          </cell>
          <cell r="C145">
            <v>7230</v>
          </cell>
          <cell r="D145">
            <v>3610</v>
          </cell>
          <cell r="E145">
            <v>4140</v>
          </cell>
          <cell r="F145" t="str">
            <v> </v>
          </cell>
          <cell r="G145" t="e">
            <v>#VALUE!</v>
          </cell>
          <cell r="I145">
            <v>2</v>
          </cell>
          <cell r="J145" t="str">
            <v>(2)5</v>
          </cell>
          <cell r="K145">
            <v>2</v>
          </cell>
          <cell r="L145">
            <v>342</v>
          </cell>
          <cell r="N145" t="str">
            <v>(4)100</v>
          </cell>
          <cell r="O145" t="str">
            <v>(4)100</v>
          </cell>
          <cell r="P145" t="str">
            <v>(2)50</v>
          </cell>
          <cell r="Q145" t="str">
            <v>(2)50</v>
          </cell>
          <cell r="R145" t="str">
            <v>(2)80</v>
          </cell>
          <cell r="S145">
            <v>231406</v>
          </cell>
          <cell r="T145">
            <v>5</v>
          </cell>
          <cell r="Z145">
            <v>2</v>
          </cell>
          <cell r="AC145" t="str">
            <v>(2)8.0</v>
          </cell>
          <cell r="AD145" t="str">
            <v>(2)10.0</v>
          </cell>
          <cell r="AE145">
            <v>48605</v>
          </cell>
          <cell r="AF145" t="str">
            <v>(2)5</v>
          </cell>
          <cell r="AG145">
            <v>2</v>
          </cell>
          <cell r="AH145">
            <v>300656</v>
          </cell>
          <cell r="AI145">
            <v>36</v>
          </cell>
          <cell r="AJ145">
            <v>1362</v>
          </cell>
        </row>
        <row r="146">
          <cell r="A146">
            <v>143</v>
          </cell>
          <cell r="B146" t="str">
            <v>F1683-O</v>
          </cell>
          <cell r="C146">
            <v>7230</v>
          </cell>
          <cell r="D146">
            <v>3610</v>
          </cell>
          <cell r="E146">
            <v>4140</v>
          </cell>
          <cell r="F146" t="str">
            <v> </v>
          </cell>
          <cell r="G146" t="e">
            <v>#VALUE!</v>
          </cell>
          <cell r="I146">
            <v>2</v>
          </cell>
          <cell r="J146" t="str">
            <v>(2)5</v>
          </cell>
          <cell r="K146">
            <v>2</v>
          </cell>
          <cell r="L146">
            <v>354</v>
          </cell>
          <cell r="N146" t="str">
            <v>(4)100</v>
          </cell>
          <cell r="O146" t="str">
            <v>(4)100</v>
          </cell>
          <cell r="P146" t="str">
            <v>(2)50</v>
          </cell>
          <cell r="Q146" t="str">
            <v>(2)50</v>
          </cell>
          <cell r="R146" t="str">
            <v>(2)80</v>
          </cell>
          <cell r="S146">
            <v>230951</v>
          </cell>
          <cell r="T146">
            <v>4</v>
          </cell>
          <cell r="Z146">
            <v>2</v>
          </cell>
          <cell r="AC146" t="str">
            <v>(2)8.0</v>
          </cell>
          <cell r="AD146" t="str">
            <v>(2)10.0</v>
          </cell>
          <cell r="AE146">
            <v>48705</v>
          </cell>
          <cell r="AF146" t="str">
            <v>(2)5</v>
          </cell>
          <cell r="AG146">
            <v>2</v>
          </cell>
          <cell r="AH146">
            <v>300656</v>
          </cell>
          <cell r="AI146">
            <v>36</v>
          </cell>
          <cell r="AJ146">
            <v>1362</v>
          </cell>
        </row>
        <row r="147">
          <cell r="A147">
            <v>144</v>
          </cell>
          <cell r="B147" t="str">
            <v>F1683-P</v>
          </cell>
          <cell r="C147">
            <v>7230</v>
          </cell>
          <cell r="D147">
            <v>3610</v>
          </cell>
          <cell r="E147">
            <v>4140</v>
          </cell>
          <cell r="F147">
            <v>4490</v>
          </cell>
          <cell r="G147">
            <v>74.83333333333333</v>
          </cell>
          <cell r="H147" t="str">
            <v>(2)40</v>
          </cell>
          <cell r="I147">
            <v>2</v>
          </cell>
          <cell r="J147" t="str">
            <v>(2)5</v>
          </cell>
          <cell r="K147">
            <v>2</v>
          </cell>
          <cell r="L147">
            <v>410</v>
          </cell>
          <cell r="M147">
            <v>27140</v>
          </cell>
          <cell r="N147" t="str">
            <v>(4)100</v>
          </cell>
          <cell r="O147" t="str">
            <v>(4)100</v>
          </cell>
          <cell r="P147" t="str">
            <v>(2)50</v>
          </cell>
          <cell r="Q147" t="str">
            <v>(2)50</v>
          </cell>
          <cell r="R147" t="str">
            <v>(2)80</v>
          </cell>
          <cell r="S147">
            <v>230951</v>
          </cell>
          <cell r="T147">
            <v>4</v>
          </cell>
          <cell r="Y147">
            <v>16380</v>
          </cell>
          <cell r="Z147">
            <v>2</v>
          </cell>
          <cell r="AA147" t="str">
            <v>RSM-216-3200</v>
          </cell>
          <cell r="AB147">
            <v>12</v>
          </cell>
          <cell r="AC147" t="str">
            <v>(2)8.0</v>
          </cell>
          <cell r="AD147" t="str">
            <v>(2)10.0</v>
          </cell>
          <cell r="AE147">
            <v>49000</v>
          </cell>
          <cell r="AF147" t="str">
            <v>(2)5</v>
          </cell>
          <cell r="AG147">
            <v>2</v>
          </cell>
          <cell r="AH147">
            <v>300656</v>
          </cell>
          <cell r="AI147">
            <v>36</v>
          </cell>
          <cell r="AJ147">
            <v>1362</v>
          </cell>
          <cell r="AK147" t="str">
            <v>324T</v>
          </cell>
          <cell r="AL147">
            <v>1720</v>
          </cell>
        </row>
        <row r="148">
          <cell r="A148">
            <v>145</v>
          </cell>
          <cell r="B148" t="str">
            <v>F1683-Q</v>
          </cell>
          <cell r="C148">
            <v>7230</v>
          </cell>
          <cell r="D148">
            <v>3610</v>
          </cell>
          <cell r="E148">
            <v>4140</v>
          </cell>
          <cell r="F148" t="str">
            <v> </v>
          </cell>
          <cell r="G148" t="e">
            <v>#VALUE!</v>
          </cell>
          <cell r="I148">
            <v>2</v>
          </cell>
          <cell r="J148" t="str">
            <v>(2)5</v>
          </cell>
          <cell r="K148">
            <v>2</v>
          </cell>
          <cell r="L148">
            <v>424</v>
          </cell>
          <cell r="N148" t="str">
            <v>(4)100</v>
          </cell>
          <cell r="O148" t="str">
            <v>(4)100</v>
          </cell>
          <cell r="P148" t="str">
            <v>(2)50</v>
          </cell>
          <cell r="Q148" t="str">
            <v>(2)50</v>
          </cell>
          <cell r="R148" t="str">
            <v>(2)80</v>
          </cell>
          <cell r="S148">
            <v>230727</v>
          </cell>
          <cell r="T148">
            <v>6</v>
          </cell>
          <cell r="Z148">
            <v>2</v>
          </cell>
          <cell r="AC148" t="str">
            <v>(2)8.0</v>
          </cell>
          <cell r="AD148" t="str">
            <v>(2)10.0</v>
          </cell>
          <cell r="AE148">
            <v>49245</v>
          </cell>
          <cell r="AF148" t="str">
            <v>(2)5</v>
          </cell>
          <cell r="AG148">
            <v>2</v>
          </cell>
          <cell r="AH148">
            <v>300656</v>
          </cell>
          <cell r="AI148">
            <v>36</v>
          </cell>
          <cell r="AJ148">
            <v>1362</v>
          </cell>
        </row>
        <row r="149">
          <cell r="A149">
            <v>146</v>
          </cell>
          <cell r="B149" t="str">
            <v>F1684-M</v>
          </cell>
          <cell r="C149">
            <v>7230</v>
          </cell>
          <cell r="D149">
            <v>3610</v>
          </cell>
          <cell r="F149" t="str">
            <v> </v>
          </cell>
          <cell r="G149" t="e">
            <v>#VALUE!</v>
          </cell>
          <cell r="I149">
            <v>2</v>
          </cell>
          <cell r="J149" t="str">
            <v>(2)5</v>
          </cell>
          <cell r="K149">
            <v>2</v>
          </cell>
          <cell r="L149">
            <v>318</v>
          </cell>
          <cell r="N149" t="str">
            <v>(4)100</v>
          </cell>
          <cell r="O149" t="str">
            <v>(4)100</v>
          </cell>
          <cell r="P149" t="str">
            <v>(2)50</v>
          </cell>
          <cell r="Q149" t="str">
            <v>(2)50</v>
          </cell>
          <cell r="R149" t="str">
            <v>(2)80</v>
          </cell>
          <cell r="S149">
            <v>230727</v>
          </cell>
          <cell r="T149">
            <v>4</v>
          </cell>
          <cell r="Z149">
            <v>2</v>
          </cell>
          <cell r="AF149" t="str">
            <v>(2)5</v>
          </cell>
          <cell r="AG149">
            <v>2</v>
          </cell>
          <cell r="AH149">
            <v>300656</v>
          </cell>
          <cell r="AI149">
            <v>36</v>
          </cell>
          <cell r="AJ149">
            <v>1362</v>
          </cell>
        </row>
        <row r="150">
          <cell r="A150">
            <v>147</v>
          </cell>
          <cell r="B150" t="str">
            <v>F1684-N</v>
          </cell>
          <cell r="C150">
            <v>7230</v>
          </cell>
          <cell r="D150">
            <v>3610</v>
          </cell>
          <cell r="F150" t="str">
            <v>  </v>
          </cell>
          <cell r="G150" t="e">
            <v>#VALUE!</v>
          </cell>
          <cell r="I150">
            <v>2</v>
          </cell>
          <cell r="J150" t="str">
            <v>(2)5</v>
          </cell>
          <cell r="K150">
            <v>2</v>
          </cell>
          <cell r="L150">
            <v>342</v>
          </cell>
          <cell r="N150" t="str">
            <v>(4)100</v>
          </cell>
          <cell r="O150" t="str">
            <v>(4)100</v>
          </cell>
          <cell r="P150" t="str">
            <v>(2)50</v>
          </cell>
          <cell r="Q150" t="str">
            <v>(2)50</v>
          </cell>
          <cell r="R150" t="str">
            <v>(2)80</v>
          </cell>
          <cell r="S150">
            <v>231406</v>
          </cell>
          <cell r="T150">
            <v>5</v>
          </cell>
          <cell r="Z150">
            <v>2</v>
          </cell>
          <cell r="AF150" t="str">
            <v>(2)5</v>
          </cell>
          <cell r="AG150">
            <v>2</v>
          </cell>
          <cell r="AH150">
            <v>300656</v>
          </cell>
          <cell r="AI150">
            <v>36</v>
          </cell>
          <cell r="AJ150">
            <v>1362</v>
          </cell>
        </row>
        <row r="151">
          <cell r="A151">
            <v>148</v>
          </cell>
          <cell r="B151" t="str">
            <v>F1684-O</v>
          </cell>
          <cell r="C151">
            <v>7230</v>
          </cell>
          <cell r="D151">
            <v>3610</v>
          </cell>
          <cell r="F151" t="str">
            <v> </v>
          </cell>
          <cell r="G151" t="e">
            <v>#VALUE!</v>
          </cell>
          <cell r="I151">
            <v>2</v>
          </cell>
          <cell r="J151" t="str">
            <v>(2)5</v>
          </cell>
          <cell r="K151">
            <v>2</v>
          </cell>
          <cell r="L151">
            <v>354</v>
          </cell>
          <cell r="N151" t="str">
            <v>(4)100</v>
          </cell>
          <cell r="O151" t="str">
            <v>(4)100</v>
          </cell>
          <cell r="P151" t="str">
            <v>(2)50</v>
          </cell>
          <cell r="Q151" t="str">
            <v>(2)50</v>
          </cell>
          <cell r="R151" t="str">
            <v>(2)80</v>
          </cell>
          <cell r="S151">
            <v>230951</v>
          </cell>
          <cell r="T151">
            <v>4</v>
          </cell>
          <cell r="Z151">
            <v>2</v>
          </cell>
          <cell r="AF151" t="str">
            <v>(2)5</v>
          </cell>
          <cell r="AG151">
            <v>2</v>
          </cell>
          <cell r="AH151">
            <v>300656</v>
          </cell>
          <cell r="AI151">
            <v>36</v>
          </cell>
          <cell r="AJ151">
            <v>1362</v>
          </cell>
        </row>
        <row r="152">
          <cell r="A152">
            <v>149</v>
          </cell>
          <cell r="B152" t="str">
            <v>F1684-P</v>
          </cell>
          <cell r="C152">
            <v>7230</v>
          </cell>
          <cell r="D152">
            <v>3610</v>
          </cell>
          <cell r="F152" t="str">
            <v> </v>
          </cell>
          <cell r="G152" t="e">
            <v>#VALUE!</v>
          </cell>
          <cell r="I152">
            <v>2</v>
          </cell>
          <cell r="J152" t="str">
            <v>(2)5</v>
          </cell>
          <cell r="K152">
            <v>2</v>
          </cell>
          <cell r="L152">
            <v>410</v>
          </cell>
          <cell r="N152" t="str">
            <v>(4)100</v>
          </cell>
          <cell r="O152" t="str">
            <v>(4)100</v>
          </cell>
          <cell r="P152" t="str">
            <v>(2)50</v>
          </cell>
          <cell r="Q152" t="str">
            <v>(2)50</v>
          </cell>
          <cell r="R152" t="str">
            <v>(2)80</v>
          </cell>
          <cell r="S152">
            <v>230951</v>
          </cell>
          <cell r="T152">
            <v>4</v>
          </cell>
          <cell r="Z152">
            <v>2</v>
          </cell>
          <cell r="AF152" t="str">
            <v>(2)5</v>
          </cell>
          <cell r="AG152">
            <v>2</v>
          </cell>
          <cell r="AH152">
            <v>300656</v>
          </cell>
          <cell r="AI152">
            <v>36</v>
          </cell>
          <cell r="AJ152">
            <v>1362</v>
          </cell>
        </row>
        <row r="153">
          <cell r="A153">
            <v>150</v>
          </cell>
          <cell r="B153" t="str">
            <v>F1684-Q</v>
          </cell>
          <cell r="C153">
            <v>7230</v>
          </cell>
          <cell r="D153">
            <v>3610</v>
          </cell>
          <cell r="F153" t="str">
            <v> </v>
          </cell>
          <cell r="G153" t="e">
            <v>#VALUE!</v>
          </cell>
          <cell r="I153">
            <v>2</v>
          </cell>
          <cell r="J153" t="str">
            <v>(2)5</v>
          </cell>
          <cell r="K153">
            <v>2</v>
          </cell>
          <cell r="L153">
            <v>447</v>
          </cell>
          <cell r="N153" t="str">
            <v>(4)100</v>
          </cell>
          <cell r="O153" t="str">
            <v>(4)100</v>
          </cell>
          <cell r="P153" t="str">
            <v>(2)50</v>
          </cell>
          <cell r="Q153" t="str">
            <v>(2)50</v>
          </cell>
          <cell r="R153" t="str">
            <v>(2)80</v>
          </cell>
          <cell r="S153">
            <v>230951</v>
          </cell>
          <cell r="T153">
            <v>5</v>
          </cell>
          <cell r="Z153">
            <v>2</v>
          </cell>
          <cell r="AF153" t="str">
            <v>(2)5</v>
          </cell>
          <cell r="AG153">
            <v>2</v>
          </cell>
          <cell r="AH153">
            <v>300656</v>
          </cell>
          <cell r="AI153">
            <v>36</v>
          </cell>
          <cell r="AJ153">
            <v>1362</v>
          </cell>
        </row>
        <row r="154">
          <cell r="A154">
            <v>151</v>
          </cell>
          <cell r="B154" t="str">
            <v>F1601-L</v>
          </cell>
          <cell r="C154">
            <v>10900</v>
          </cell>
          <cell r="D154">
            <v>3610</v>
          </cell>
          <cell r="E154">
            <v>3670</v>
          </cell>
          <cell r="F154" t="str">
            <v>  </v>
          </cell>
          <cell r="G154" t="e">
            <v>#VALUE!</v>
          </cell>
          <cell r="I154">
            <v>4</v>
          </cell>
          <cell r="J154" t="str">
            <v>(2)5</v>
          </cell>
          <cell r="K154">
            <v>2</v>
          </cell>
          <cell r="L154">
            <v>289</v>
          </cell>
          <cell r="N154" t="str">
            <v>(4)100</v>
          </cell>
          <cell r="O154" t="str">
            <v>(4)100</v>
          </cell>
          <cell r="P154" t="str">
            <v>(2)50</v>
          </cell>
          <cell r="Q154" t="str">
            <v>(2)50</v>
          </cell>
          <cell r="R154" t="str">
            <v>(2)80</v>
          </cell>
          <cell r="S154">
            <v>230951</v>
          </cell>
          <cell r="T154">
            <v>3</v>
          </cell>
          <cell r="Z154">
            <v>2</v>
          </cell>
          <cell r="AE154">
            <v>57605</v>
          </cell>
          <cell r="AF154" t="str">
            <v>(2)5</v>
          </cell>
          <cell r="AG154">
            <v>2</v>
          </cell>
          <cell r="AH154">
            <v>300656</v>
          </cell>
          <cell r="AI154">
            <v>36</v>
          </cell>
          <cell r="AJ154">
            <v>1362</v>
          </cell>
        </row>
        <row r="155">
          <cell r="A155">
            <v>152</v>
          </cell>
          <cell r="B155" t="str">
            <v>F1601-M</v>
          </cell>
          <cell r="C155">
            <v>10900</v>
          </cell>
          <cell r="D155">
            <v>3610</v>
          </cell>
          <cell r="E155">
            <v>3670</v>
          </cell>
          <cell r="F155" t="str">
            <v> </v>
          </cell>
          <cell r="G155" t="e">
            <v>#VALUE!</v>
          </cell>
          <cell r="I155">
            <v>4</v>
          </cell>
          <cell r="J155" t="str">
            <v>(2)5</v>
          </cell>
          <cell r="K155">
            <v>2</v>
          </cell>
          <cell r="L155">
            <v>318</v>
          </cell>
          <cell r="N155" t="str">
            <v>(4)100</v>
          </cell>
          <cell r="O155" t="str">
            <v>(4)100</v>
          </cell>
          <cell r="P155" t="str">
            <v>(2)50</v>
          </cell>
          <cell r="Q155" t="str">
            <v>(2)50</v>
          </cell>
          <cell r="R155" t="str">
            <v>(2)80</v>
          </cell>
          <cell r="S155">
            <v>230727</v>
          </cell>
          <cell r="T155">
            <v>4</v>
          </cell>
          <cell r="Z155">
            <v>2</v>
          </cell>
          <cell r="AE155">
            <v>57680</v>
          </cell>
          <cell r="AF155" t="str">
            <v>(2)5</v>
          </cell>
          <cell r="AG155">
            <v>2</v>
          </cell>
          <cell r="AH155">
            <v>300656</v>
          </cell>
          <cell r="AI155">
            <v>36</v>
          </cell>
          <cell r="AJ155">
            <v>1362</v>
          </cell>
        </row>
        <row r="156">
          <cell r="A156">
            <v>153</v>
          </cell>
          <cell r="B156" t="str">
            <v>F1601-N</v>
          </cell>
          <cell r="C156">
            <v>10900</v>
          </cell>
          <cell r="D156">
            <v>3610</v>
          </cell>
          <cell r="E156">
            <v>3670</v>
          </cell>
          <cell r="F156">
            <v>6720</v>
          </cell>
          <cell r="G156">
            <v>112</v>
          </cell>
          <cell r="H156" t="str">
            <v>(4)25</v>
          </cell>
          <cell r="I156">
            <v>4</v>
          </cell>
          <cell r="J156" t="str">
            <v>(2)5</v>
          </cell>
          <cell r="K156">
            <v>2</v>
          </cell>
          <cell r="L156">
            <v>342</v>
          </cell>
          <cell r="M156">
            <v>31530</v>
          </cell>
          <cell r="N156" t="str">
            <v>(4)100</v>
          </cell>
          <cell r="O156" t="str">
            <v>(4)100</v>
          </cell>
          <cell r="P156" t="str">
            <v>(2)50</v>
          </cell>
          <cell r="Q156" t="str">
            <v>(2)50</v>
          </cell>
          <cell r="R156" t="str">
            <v>(2)80</v>
          </cell>
          <cell r="S156">
            <v>231406</v>
          </cell>
          <cell r="T156">
            <v>5</v>
          </cell>
          <cell r="Y156">
            <v>18080</v>
          </cell>
          <cell r="Z156">
            <v>2</v>
          </cell>
          <cell r="AA156" t="str">
            <v>RSM-216-3200</v>
          </cell>
          <cell r="AB156">
            <v>16</v>
          </cell>
          <cell r="AC156" t="str">
            <v>(2)12.0</v>
          </cell>
          <cell r="AD156" t="str">
            <v>(2)16.0</v>
          </cell>
          <cell r="AE156">
            <v>57760</v>
          </cell>
          <cell r="AF156" t="str">
            <v>(2)5</v>
          </cell>
          <cell r="AG156">
            <v>2</v>
          </cell>
          <cell r="AH156">
            <v>300656</v>
          </cell>
          <cell r="AI156">
            <v>36</v>
          </cell>
          <cell r="AJ156">
            <v>1362</v>
          </cell>
          <cell r="AK156" t="str">
            <v>284T</v>
          </cell>
          <cell r="AL156">
            <v>1860</v>
          </cell>
        </row>
        <row r="157">
          <cell r="A157">
            <v>154</v>
          </cell>
          <cell r="B157" t="str">
            <v>F1601-O</v>
          </cell>
          <cell r="C157">
            <v>10900</v>
          </cell>
          <cell r="D157">
            <v>3610</v>
          </cell>
          <cell r="E157">
            <v>3670</v>
          </cell>
          <cell r="F157">
            <v>7140</v>
          </cell>
          <cell r="G157">
            <v>119</v>
          </cell>
          <cell r="H157" t="str">
            <v>(4)30</v>
          </cell>
          <cell r="I157">
            <v>4</v>
          </cell>
          <cell r="J157" t="str">
            <v>(2)5</v>
          </cell>
          <cell r="K157">
            <v>2</v>
          </cell>
          <cell r="L157">
            <v>354</v>
          </cell>
          <cell r="M157">
            <v>31570</v>
          </cell>
          <cell r="N157" t="str">
            <v>(4)100</v>
          </cell>
          <cell r="O157" t="str">
            <v>(4)100</v>
          </cell>
          <cell r="P157" t="str">
            <v>(2)50</v>
          </cell>
          <cell r="Q157" t="str">
            <v>(2)50</v>
          </cell>
          <cell r="R157" t="str">
            <v>(2)80</v>
          </cell>
          <cell r="S157">
            <v>230951</v>
          </cell>
          <cell r="T157">
            <v>4</v>
          </cell>
          <cell r="Y157">
            <v>18120</v>
          </cell>
          <cell r="Z157">
            <v>2</v>
          </cell>
          <cell r="AA157" t="str">
            <v>RSM-216-3200</v>
          </cell>
          <cell r="AB157">
            <v>16</v>
          </cell>
          <cell r="AC157" t="str">
            <v>(2)12.0</v>
          </cell>
          <cell r="AD157" t="str">
            <v>(2)16.0</v>
          </cell>
          <cell r="AE157">
            <v>58080</v>
          </cell>
          <cell r="AF157" t="str">
            <v>(2)5</v>
          </cell>
          <cell r="AG157">
            <v>2</v>
          </cell>
          <cell r="AH157">
            <v>300656</v>
          </cell>
          <cell r="AI157">
            <v>36</v>
          </cell>
          <cell r="AJ157">
            <v>1362</v>
          </cell>
          <cell r="AK157" t="str">
            <v>286T</v>
          </cell>
          <cell r="AL157">
            <v>2260</v>
          </cell>
        </row>
        <row r="158">
          <cell r="A158">
            <v>155</v>
          </cell>
          <cell r="B158" t="str">
            <v>F1601-P</v>
          </cell>
          <cell r="C158">
            <v>10900</v>
          </cell>
          <cell r="D158">
            <v>3610</v>
          </cell>
          <cell r="E158">
            <v>3670</v>
          </cell>
          <cell r="F158" t="str">
            <v> </v>
          </cell>
          <cell r="G158" t="e">
            <v>#VALUE!</v>
          </cell>
          <cell r="I158">
            <v>4</v>
          </cell>
          <cell r="J158" t="str">
            <v>(2)5</v>
          </cell>
          <cell r="K158">
            <v>2</v>
          </cell>
          <cell r="L158">
            <v>401</v>
          </cell>
          <cell r="N158" t="str">
            <v>(4)100</v>
          </cell>
          <cell r="O158" t="str">
            <v>(4)100</v>
          </cell>
          <cell r="P158" t="str">
            <v>(2)50</v>
          </cell>
          <cell r="Q158" t="str">
            <v>(2)50</v>
          </cell>
          <cell r="R158" t="str">
            <v>(2)80</v>
          </cell>
          <cell r="S158">
            <v>231406</v>
          </cell>
          <cell r="T158">
            <v>6</v>
          </cell>
          <cell r="Z158">
            <v>2</v>
          </cell>
          <cell r="AC158" t="str">
            <v>(2)12.0</v>
          </cell>
          <cell r="AD158" t="str">
            <v>(2)16.0</v>
          </cell>
          <cell r="AE158">
            <v>58375</v>
          </cell>
          <cell r="AF158" t="str">
            <v>(2)5</v>
          </cell>
          <cell r="AG158">
            <v>2</v>
          </cell>
          <cell r="AH158">
            <v>300656</v>
          </cell>
          <cell r="AI158">
            <v>36</v>
          </cell>
          <cell r="AJ158">
            <v>1362</v>
          </cell>
        </row>
        <row r="159">
          <cell r="A159">
            <v>156</v>
          </cell>
          <cell r="B159" t="str">
            <v>F1602-L</v>
          </cell>
          <cell r="C159">
            <v>10900</v>
          </cell>
          <cell r="D159">
            <v>3610</v>
          </cell>
          <cell r="E159">
            <v>3910</v>
          </cell>
          <cell r="F159" t="str">
            <v> </v>
          </cell>
          <cell r="G159" t="e">
            <v>#VALUE!</v>
          </cell>
          <cell r="I159">
            <v>4</v>
          </cell>
          <cell r="J159" t="str">
            <v>(2)5</v>
          </cell>
          <cell r="K159">
            <v>2</v>
          </cell>
          <cell r="L159">
            <v>289</v>
          </cell>
          <cell r="N159" t="str">
            <v>(4)100</v>
          </cell>
          <cell r="O159" t="str">
            <v>(4)100</v>
          </cell>
          <cell r="P159" t="str">
            <v>(2)50</v>
          </cell>
          <cell r="Q159" t="str">
            <v>(2)50</v>
          </cell>
          <cell r="R159" t="str">
            <v>(2)80</v>
          </cell>
          <cell r="S159">
            <v>230941</v>
          </cell>
          <cell r="T159">
            <v>3</v>
          </cell>
          <cell r="Z159">
            <v>2</v>
          </cell>
          <cell r="AC159" t="str">
            <v>(2)12.0</v>
          </cell>
          <cell r="AD159" t="str">
            <v>(2)16.0</v>
          </cell>
          <cell r="AE159">
            <v>62995</v>
          </cell>
          <cell r="AF159" t="str">
            <v>(2)5</v>
          </cell>
          <cell r="AG159">
            <v>2</v>
          </cell>
          <cell r="AH159">
            <v>300656</v>
          </cell>
          <cell r="AI159">
            <v>36</v>
          </cell>
          <cell r="AJ159">
            <v>1362</v>
          </cell>
        </row>
        <row r="160">
          <cell r="A160">
            <v>157</v>
          </cell>
          <cell r="B160" t="str">
            <v>F1602-M</v>
          </cell>
          <cell r="C160">
            <v>10900</v>
          </cell>
          <cell r="D160">
            <v>3610</v>
          </cell>
          <cell r="E160">
            <v>3910</v>
          </cell>
          <cell r="F160" t="str">
            <v>  </v>
          </cell>
          <cell r="G160" t="e">
            <v>#VALUE!</v>
          </cell>
          <cell r="I160">
            <v>4</v>
          </cell>
          <cell r="J160" t="str">
            <v>(2)5</v>
          </cell>
          <cell r="K160">
            <v>2</v>
          </cell>
          <cell r="L160">
            <v>325</v>
          </cell>
          <cell r="N160" t="str">
            <v>(4)100</v>
          </cell>
          <cell r="O160" t="str">
            <v>(4)100</v>
          </cell>
          <cell r="P160" t="str">
            <v>(2)50</v>
          </cell>
          <cell r="Q160" t="str">
            <v>(2)50</v>
          </cell>
          <cell r="R160" t="str">
            <v>(2)80</v>
          </cell>
          <cell r="S160">
            <v>230948</v>
          </cell>
          <cell r="T160">
            <v>6</v>
          </cell>
          <cell r="Z160">
            <v>2</v>
          </cell>
          <cell r="AC160" t="str">
            <v>(2)12.0</v>
          </cell>
          <cell r="AD160" t="str">
            <v>(2)16.0</v>
          </cell>
          <cell r="AE160">
            <v>63070</v>
          </cell>
          <cell r="AF160" t="str">
            <v>(2)5</v>
          </cell>
          <cell r="AG160">
            <v>2</v>
          </cell>
          <cell r="AH160">
            <v>300656</v>
          </cell>
          <cell r="AI160">
            <v>36</v>
          </cell>
          <cell r="AJ160">
            <v>1362</v>
          </cell>
        </row>
        <row r="161">
          <cell r="A161">
            <v>158</v>
          </cell>
          <cell r="B161" t="str">
            <v>F1602-N</v>
          </cell>
          <cell r="C161">
            <v>10900</v>
          </cell>
          <cell r="D161">
            <v>3610</v>
          </cell>
          <cell r="E161">
            <v>3910</v>
          </cell>
          <cell r="F161" t="str">
            <v> </v>
          </cell>
          <cell r="G161" t="e">
            <v>#VALUE!</v>
          </cell>
          <cell r="I161">
            <v>4</v>
          </cell>
          <cell r="J161" t="str">
            <v>(2)5</v>
          </cell>
          <cell r="K161">
            <v>2</v>
          </cell>
          <cell r="L161">
            <v>342</v>
          </cell>
          <cell r="N161" t="str">
            <v>(4)100</v>
          </cell>
          <cell r="O161" t="str">
            <v>(4)100</v>
          </cell>
          <cell r="P161" t="str">
            <v>(2)50</v>
          </cell>
          <cell r="Q161" t="str">
            <v>(2)50</v>
          </cell>
          <cell r="R161" t="str">
            <v>(2)80</v>
          </cell>
          <cell r="S161">
            <v>231406</v>
          </cell>
          <cell r="T161">
            <v>5</v>
          </cell>
          <cell r="Z161">
            <v>2</v>
          </cell>
          <cell r="AC161" t="str">
            <v>(2)12.0</v>
          </cell>
          <cell r="AD161" t="str">
            <v>(2)16.0</v>
          </cell>
          <cell r="AE161">
            <v>63150</v>
          </cell>
          <cell r="AF161" t="str">
            <v>(2)5</v>
          </cell>
          <cell r="AG161">
            <v>2</v>
          </cell>
          <cell r="AH161">
            <v>300656</v>
          </cell>
          <cell r="AI161">
            <v>36</v>
          </cell>
          <cell r="AJ161">
            <v>1362</v>
          </cell>
        </row>
        <row r="162">
          <cell r="A162">
            <v>159</v>
          </cell>
          <cell r="B162" t="str">
            <v>F1602-O</v>
          </cell>
          <cell r="C162">
            <v>10900</v>
          </cell>
          <cell r="D162">
            <v>3610</v>
          </cell>
          <cell r="E162">
            <v>3910</v>
          </cell>
          <cell r="F162">
            <v>6940</v>
          </cell>
          <cell r="G162">
            <v>115.66666666666667</v>
          </cell>
          <cell r="H162" t="str">
            <v>(4)30</v>
          </cell>
          <cell r="I162">
            <v>4</v>
          </cell>
          <cell r="J162" t="str">
            <v>(2)5</v>
          </cell>
          <cell r="K162">
            <v>2</v>
          </cell>
          <cell r="L162">
            <v>354</v>
          </cell>
          <cell r="M162">
            <v>35470</v>
          </cell>
          <cell r="N162" t="str">
            <v>(4)100</v>
          </cell>
          <cell r="O162" t="str">
            <v>(4)100</v>
          </cell>
          <cell r="P162" t="str">
            <v>(2)50</v>
          </cell>
          <cell r="Q162" t="str">
            <v>(2)50</v>
          </cell>
          <cell r="R162" t="str">
            <v>(2)80</v>
          </cell>
          <cell r="S162">
            <v>230951</v>
          </cell>
          <cell r="T162">
            <v>4</v>
          </cell>
          <cell r="Y162">
            <v>20890</v>
          </cell>
          <cell r="Z162">
            <v>2</v>
          </cell>
          <cell r="AA162" t="str">
            <v>RSM-216-3200</v>
          </cell>
          <cell r="AB162">
            <v>16</v>
          </cell>
          <cell r="AC162" t="str">
            <v>(2)12.0</v>
          </cell>
          <cell r="AD162" t="str">
            <v>(2)16.0</v>
          </cell>
          <cell r="AE162">
            <v>63250</v>
          </cell>
          <cell r="AF162" t="str">
            <v>(2)5</v>
          </cell>
          <cell r="AG162">
            <v>2</v>
          </cell>
          <cell r="AH162">
            <v>300656</v>
          </cell>
          <cell r="AI162">
            <v>36</v>
          </cell>
          <cell r="AJ162">
            <v>1362</v>
          </cell>
          <cell r="AK162" t="str">
            <v>286T</v>
          </cell>
          <cell r="AL162">
            <v>2260</v>
          </cell>
        </row>
        <row r="163">
          <cell r="A163">
            <v>160</v>
          </cell>
          <cell r="B163" t="str">
            <v>F1602-P</v>
          </cell>
          <cell r="C163">
            <v>10900</v>
          </cell>
          <cell r="D163">
            <v>3610</v>
          </cell>
          <cell r="E163">
            <v>3910</v>
          </cell>
          <cell r="F163" t="str">
            <v> </v>
          </cell>
          <cell r="G163" t="e">
            <v>#VALUE!</v>
          </cell>
          <cell r="I163">
            <v>4</v>
          </cell>
          <cell r="J163" t="str">
            <v>(2)5</v>
          </cell>
          <cell r="K163">
            <v>2</v>
          </cell>
          <cell r="L163">
            <v>401</v>
          </cell>
          <cell r="N163" t="str">
            <v>(4)100</v>
          </cell>
          <cell r="O163" t="str">
            <v>(4)100</v>
          </cell>
          <cell r="P163" t="str">
            <v>(2)50</v>
          </cell>
          <cell r="Q163" t="str">
            <v>(2)50</v>
          </cell>
          <cell r="R163" t="str">
            <v>(2)80</v>
          </cell>
          <cell r="S163">
            <v>231406</v>
          </cell>
          <cell r="T163">
            <v>6</v>
          </cell>
          <cell r="Z163">
            <v>2</v>
          </cell>
          <cell r="AC163" t="str">
            <v>(2)12.0</v>
          </cell>
          <cell r="AD163" t="str">
            <v>(2)16.0</v>
          </cell>
          <cell r="AE163">
            <v>63545</v>
          </cell>
          <cell r="AF163" t="str">
            <v>(2)5</v>
          </cell>
          <cell r="AG163">
            <v>2</v>
          </cell>
          <cell r="AH163">
            <v>300656</v>
          </cell>
          <cell r="AI163">
            <v>36</v>
          </cell>
          <cell r="AJ163">
            <v>1362</v>
          </cell>
        </row>
        <row r="164">
          <cell r="A164">
            <v>161</v>
          </cell>
          <cell r="B164" t="str">
            <v>F1603-L</v>
          </cell>
          <cell r="C164">
            <v>10900</v>
          </cell>
          <cell r="D164">
            <v>3610</v>
          </cell>
          <cell r="E164">
            <v>4140</v>
          </cell>
          <cell r="F164" t="str">
            <v> </v>
          </cell>
          <cell r="G164" t="e">
            <v>#VALUE!</v>
          </cell>
          <cell r="I164">
            <v>4</v>
          </cell>
          <cell r="J164" t="str">
            <v>(2)5</v>
          </cell>
          <cell r="K164">
            <v>2</v>
          </cell>
          <cell r="L164">
            <v>297</v>
          </cell>
          <cell r="N164" t="str">
            <v>(4)100</v>
          </cell>
          <cell r="O164" t="str">
            <v>(4)100</v>
          </cell>
          <cell r="P164" t="str">
            <v>(2)50</v>
          </cell>
          <cell r="Q164" t="str">
            <v>(2)50</v>
          </cell>
          <cell r="R164" t="str">
            <v>(2)80</v>
          </cell>
          <cell r="S164">
            <v>230948</v>
          </cell>
          <cell r="T164">
            <v>5</v>
          </cell>
          <cell r="Z164">
            <v>2</v>
          </cell>
          <cell r="AC164" t="str">
            <v>(2)12.0</v>
          </cell>
          <cell r="AD164" t="str">
            <v>(2)16.0</v>
          </cell>
          <cell r="AE164">
            <v>67835</v>
          </cell>
          <cell r="AF164" t="str">
            <v>(2)5</v>
          </cell>
          <cell r="AG164">
            <v>2</v>
          </cell>
          <cell r="AH164">
            <v>300656</v>
          </cell>
          <cell r="AI164">
            <v>36</v>
          </cell>
          <cell r="AJ164">
            <v>1362</v>
          </cell>
        </row>
        <row r="165">
          <cell r="A165">
            <v>162</v>
          </cell>
          <cell r="B165" t="str">
            <v>F1603-M</v>
          </cell>
          <cell r="C165">
            <v>10900</v>
          </cell>
          <cell r="D165">
            <v>3610</v>
          </cell>
          <cell r="E165">
            <v>4140</v>
          </cell>
          <cell r="F165" t="str">
            <v> </v>
          </cell>
          <cell r="G165" t="e">
            <v>#VALUE!</v>
          </cell>
          <cell r="I165">
            <v>4</v>
          </cell>
          <cell r="J165" t="str">
            <v>(2)5</v>
          </cell>
          <cell r="K165">
            <v>2</v>
          </cell>
          <cell r="L165">
            <v>325</v>
          </cell>
          <cell r="N165" t="str">
            <v>(4)100</v>
          </cell>
          <cell r="O165" t="str">
            <v>(4)100</v>
          </cell>
          <cell r="P165" t="str">
            <v>(2)50</v>
          </cell>
          <cell r="Q165" t="str">
            <v>(2)50</v>
          </cell>
          <cell r="R165" t="str">
            <v>(2)80</v>
          </cell>
          <cell r="S165">
            <v>230951</v>
          </cell>
          <cell r="T165">
            <v>3</v>
          </cell>
          <cell r="Z165">
            <v>2</v>
          </cell>
          <cell r="AC165" t="str">
            <v>(2)12.0</v>
          </cell>
          <cell r="AD165" t="str">
            <v>(2)16.0</v>
          </cell>
          <cell r="AE165">
            <v>67910</v>
          </cell>
          <cell r="AF165" t="str">
            <v>(2)5</v>
          </cell>
          <cell r="AG165">
            <v>2</v>
          </cell>
          <cell r="AH165">
            <v>300656</v>
          </cell>
          <cell r="AI165">
            <v>36</v>
          </cell>
          <cell r="AJ165">
            <v>1362</v>
          </cell>
        </row>
        <row r="166">
          <cell r="A166">
            <v>163</v>
          </cell>
          <cell r="B166" t="str">
            <v>F1603-N</v>
          </cell>
          <cell r="C166">
            <v>10900</v>
          </cell>
          <cell r="D166">
            <v>3610</v>
          </cell>
          <cell r="E166">
            <v>4140</v>
          </cell>
          <cell r="F166" t="str">
            <v> </v>
          </cell>
          <cell r="G166" t="e">
            <v>#VALUE!</v>
          </cell>
          <cell r="I166">
            <v>4</v>
          </cell>
          <cell r="J166" t="str">
            <v>(2)5</v>
          </cell>
          <cell r="K166">
            <v>2</v>
          </cell>
          <cell r="L166">
            <v>342</v>
          </cell>
          <cell r="N166" t="str">
            <v>(4)100</v>
          </cell>
          <cell r="O166" t="str">
            <v>(4)100</v>
          </cell>
          <cell r="P166" t="str">
            <v>(2)50</v>
          </cell>
          <cell r="Q166" t="str">
            <v>(2)50</v>
          </cell>
          <cell r="R166" t="str">
            <v>(2)80</v>
          </cell>
          <cell r="S166">
            <v>231406</v>
          </cell>
          <cell r="T166">
            <v>5</v>
          </cell>
          <cell r="Z166">
            <v>2</v>
          </cell>
          <cell r="AC166" t="str">
            <v>(2)12.0</v>
          </cell>
          <cell r="AD166" t="str">
            <v>(2)16.0</v>
          </cell>
          <cell r="AE166">
            <v>67990</v>
          </cell>
          <cell r="AF166" t="str">
            <v>(2)5</v>
          </cell>
          <cell r="AG166">
            <v>2</v>
          </cell>
          <cell r="AH166">
            <v>300656</v>
          </cell>
          <cell r="AI166">
            <v>36</v>
          </cell>
          <cell r="AJ166">
            <v>1362</v>
          </cell>
        </row>
        <row r="167">
          <cell r="A167">
            <v>164</v>
          </cell>
          <cell r="B167" t="str">
            <v>F1603-O</v>
          </cell>
          <cell r="C167">
            <v>10900</v>
          </cell>
          <cell r="D167">
            <v>3610</v>
          </cell>
          <cell r="E167">
            <v>4140</v>
          </cell>
          <cell r="F167">
            <v>6740</v>
          </cell>
          <cell r="G167">
            <v>112.33333333333333</v>
          </cell>
          <cell r="H167" t="str">
            <v>(4)30</v>
          </cell>
          <cell r="I167">
            <v>4</v>
          </cell>
          <cell r="J167" t="str">
            <v>(2)5</v>
          </cell>
          <cell r="K167">
            <v>2</v>
          </cell>
          <cell r="L167">
            <v>354</v>
          </cell>
          <cell r="M167">
            <v>39430</v>
          </cell>
          <cell r="N167" t="str">
            <v>(4)100</v>
          </cell>
          <cell r="O167" t="str">
            <v>(4)100</v>
          </cell>
          <cell r="P167" t="str">
            <v>(2)50</v>
          </cell>
          <cell r="Q167" t="str">
            <v>(2)50</v>
          </cell>
          <cell r="R167" t="str">
            <v>(2)80</v>
          </cell>
          <cell r="S167">
            <v>230951</v>
          </cell>
          <cell r="T167">
            <v>4</v>
          </cell>
          <cell r="Y167">
            <v>23730</v>
          </cell>
          <cell r="Z167">
            <v>2</v>
          </cell>
          <cell r="AA167" t="str">
            <v>RSM-216-3200</v>
          </cell>
          <cell r="AB167">
            <v>16</v>
          </cell>
          <cell r="AC167" t="str">
            <v>(2)12.0</v>
          </cell>
          <cell r="AD167" t="str">
            <v>(2)16.0</v>
          </cell>
          <cell r="AE167">
            <v>68090</v>
          </cell>
          <cell r="AF167" t="str">
            <v>(2)5</v>
          </cell>
          <cell r="AG167">
            <v>2</v>
          </cell>
          <cell r="AH167">
            <v>300656</v>
          </cell>
          <cell r="AI167">
            <v>36</v>
          </cell>
          <cell r="AJ167">
            <v>1362</v>
          </cell>
          <cell r="AK167" t="str">
            <v>286T</v>
          </cell>
          <cell r="AL167">
            <v>2260</v>
          </cell>
        </row>
        <row r="168">
          <cell r="A168">
            <v>165</v>
          </cell>
          <cell r="B168" t="str">
            <v>F1603-P</v>
          </cell>
          <cell r="C168">
            <v>10900</v>
          </cell>
          <cell r="D168">
            <v>3610</v>
          </cell>
          <cell r="E168">
            <v>4140</v>
          </cell>
          <cell r="F168" t="str">
            <v> </v>
          </cell>
          <cell r="G168" t="e">
            <v>#VALUE!</v>
          </cell>
          <cell r="I168">
            <v>4</v>
          </cell>
          <cell r="J168" t="str">
            <v>(2)5</v>
          </cell>
          <cell r="K168">
            <v>2</v>
          </cell>
          <cell r="L168">
            <v>410</v>
          </cell>
          <cell r="N168" t="str">
            <v>(4)100</v>
          </cell>
          <cell r="O168" t="str">
            <v>(4)100</v>
          </cell>
          <cell r="P168" t="str">
            <v>(2)50</v>
          </cell>
          <cell r="Q168" t="str">
            <v>(2)50</v>
          </cell>
          <cell r="R168" t="str">
            <v>(2)80</v>
          </cell>
          <cell r="S168">
            <v>230951</v>
          </cell>
          <cell r="T168">
            <v>4</v>
          </cell>
          <cell r="Z168">
            <v>2</v>
          </cell>
          <cell r="AC168" t="str">
            <v>(2)12.0</v>
          </cell>
          <cell r="AD168" t="str">
            <v>(2)16.0</v>
          </cell>
          <cell r="AE168">
            <v>68385</v>
          </cell>
          <cell r="AF168" t="str">
            <v>(2)5</v>
          </cell>
          <cell r="AG168">
            <v>2</v>
          </cell>
          <cell r="AH168">
            <v>300656</v>
          </cell>
          <cell r="AI168">
            <v>36</v>
          </cell>
          <cell r="AJ168">
            <v>1362</v>
          </cell>
        </row>
        <row r="169">
          <cell r="A169">
            <v>166</v>
          </cell>
          <cell r="B169" t="str">
            <v>F1604-L</v>
          </cell>
          <cell r="C169">
            <v>10900</v>
          </cell>
          <cell r="D169">
            <v>3610</v>
          </cell>
          <cell r="F169" t="str">
            <v> </v>
          </cell>
          <cell r="G169" t="e">
            <v>#VALUE!</v>
          </cell>
          <cell r="I169">
            <v>4</v>
          </cell>
          <cell r="J169" t="str">
            <v>(2)5</v>
          </cell>
          <cell r="K169">
            <v>2</v>
          </cell>
          <cell r="L169">
            <v>298</v>
          </cell>
          <cell r="N169" t="str">
            <v>(4)100</v>
          </cell>
          <cell r="O169" t="str">
            <v>(4)100</v>
          </cell>
          <cell r="P169" t="str">
            <v>(2)50</v>
          </cell>
          <cell r="Q169" t="str">
            <v>(2)50</v>
          </cell>
          <cell r="R169" t="str">
            <v>(2)80</v>
          </cell>
          <cell r="S169">
            <v>230941</v>
          </cell>
          <cell r="T169">
            <v>3</v>
          </cell>
          <cell r="Z169">
            <v>2</v>
          </cell>
          <cell r="AF169" t="str">
            <v>(2)5</v>
          </cell>
          <cell r="AG169">
            <v>2</v>
          </cell>
          <cell r="AH169">
            <v>300656</v>
          </cell>
          <cell r="AI169">
            <v>36</v>
          </cell>
          <cell r="AJ169">
            <v>1362</v>
          </cell>
        </row>
        <row r="170">
          <cell r="A170">
            <v>167</v>
          </cell>
          <cell r="B170" t="str">
            <v>F1604-M</v>
          </cell>
          <cell r="C170">
            <v>10900</v>
          </cell>
          <cell r="D170">
            <v>3610</v>
          </cell>
          <cell r="F170" t="str">
            <v> </v>
          </cell>
          <cell r="G170" t="e">
            <v>#VALUE!</v>
          </cell>
          <cell r="I170">
            <v>4</v>
          </cell>
          <cell r="J170" t="str">
            <v>(2)5</v>
          </cell>
          <cell r="K170">
            <v>2</v>
          </cell>
          <cell r="L170">
            <v>326</v>
          </cell>
          <cell r="N170" t="str">
            <v>(4)100</v>
          </cell>
          <cell r="O170" t="str">
            <v>(4)100</v>
          </cell>
          <cell r="P170" t="str">
            <v>(2)50</v>
          </cell>
          <cell r="Q170" t="str">
            <v>(2)50</v>
          </cell>
          <cell r="R170" t="str">
            <v>(2)80</v>
          </cell>
          <cell r="S170">
            <v>230951</v>
          </cell>
          <cell r="T170">
            <v>3</v>
          </cell>
          <cell r="Z170">
            <v>2</v>
          </cell>
          <cell r="AF170" t="str">
            <v>(2)5</v>
          </cell>
          <cell r="AG170">
            <v>2</v>
          </cell>
          <cell r="AH170">
            <v>300656</v>
          </cell>
          <cell r="AI170">
            <v>36</v>
          </cell>
          <cell r="AJ170">
            <v>1362</v>
          </cell>
        </row>
        <row r="171">
          <cell r="A171">
            <v>168</v>
          </cell>
          <cell r="B171" t="str">
            <v>F1604-N</v>
          </cell>
          <cell r="C171">
            <v>10900</v>
          </cell>
          <cell r="D171">
            <v>3610</v>
          </cell>
          <cell r="F171" t="str">
            <v>  </v>
          </cell>
          <cell r="G171" t="e">
            <v>#VALUE!</v>
          </cell>
          <cell r="I171">
            <v>4</v>
          </cell>
          <cell r="J171" t="str">
            <v>(2)5</v>
          </cell>
          <cell r="K171">
            <v>2</v>
          </cell>
          <cell r="L171">
            <v>354</v>
          </cell>
          <cell r="N171" t="str">
            <v>(4)100</v>
          </cell>
          <cell r="O171" t="str">
            <v>(4)100</v>
          </cell>
          <cell r="P171" t="str">
            <v>(2)50</v>
          </cell>
          <cell r="Q171" t="str">
            <v>(2)50</v>
          </cell>
          <cell r="R171" t="str">
            <v>(2)80</v>
          </cell>
          <cell r="S171">
            <v>230951</v>
          </cell>
          <cell r="T171">
            <v>3</v>
          </cell>
          <cell r="Z171">
            <v>2</v>
          </cell>
          <cell r="AF171" t="str">
            <v>(2)5</v>
          </cell>
          <cell r="AG171">
            <v>2</v>
          </cell>
          <cell r="AH171">
            <v>300656</v>
          </cell>
          <cell r="AI171">
            <v>36</v>
          </cell>
          <cell r="AJ171">
            <v>1362</v>
          </cell>
        </row>
        <row r="172">
          <cell r="A172">
            <v>169</v>
          </cell>
          <cell r="B172" t="str">
            <v>F1604-O</v>
          </cell>
          <cell r="C172">
            <v>10900</v>
          </cell>
          <cell r="D172">
            <v>3610</v>
          </cell>
          <cell r="F172" t="str">
            <v> </v>
          </cell>
          <cell r="G172" t="e">
            <v>#VALUE!</v>
          </cell>
          <cell r="I172">
            <v>4</v>
          </cell>
          <cell r="J172" t="str">
            <v>(2)5</v>
          </cell>
          <cell r="K172">
            <v>2</v>
          </cell>
          <cell r="L172">
            <v>377</v>
          </cell>
          <cell r="N172" t="str">
            <v>(4)100</v>
          </cell>
          <cell r="O172" t="str">
            <v>(4)100</v>
          </cell>
          <cell r="P172" t="str">
            <v>(2)50</v>
          </cell>
          <cell r="Q172" t="str">
            <v>(2)50</v>
          </cell>
          <cell r="R172" t="str">
            <v>(2)80</v>
          </cell>
          <cell r="S172">
            <v>230727</v>
          </cell>
          <cell r="T172">
            <v>4</v>
          </cell>
          <cell r="Z172">
            <v>2</v>
          </cell>
          <cell r="AF172" t="str">
            <v>(2)5</v>
          </cell>
          <cell r="AG172">
            <v>2</v>
          </cell>
          <cell r="AH172">
            <v>300656</v>
          </cell>
          <cell r="AI172">
            <v>36</v>
          </cell>
          <cell r="AJ172">
            <v>1362</v>
          </cell>
        </row>
        <row r="173">
          <cell r="A173">
            <v>170</v>
          </cell>
          <cell r="B173" t="str">
            <v>F1604-P</v>
          </cell>
          <cell r="C173">
            <v>10900</v>
          </cell>
          <cell r="D173">
            <v>3610</v>
          </cell>
          <cell r="F173" t="str">
            <v> </v>
          </cell>
          <cell r="G173" t="e">
            <v>#VALUE!</v>
          </cell>
          <cell r="I173">
            <v>4</v>
          </cell>
          <cell r="J173" t="str">
            <v>(2)5</v>
          </cell>
          <cell r="K173">
            <v>2</v>
          </cell>
          <cell r="L173">
            <v>413</v>
          </cell>
          <cell r="N173" t="str">
            <v>(4)100</v>
          </cell>
          <cell r="O173" t="str">
            <v>(4)100</v>
          </cell>
          <cell r="P173" t="str">
            <v>(2)50</v>
          </cell>
          <cell r="Q173" t="str">
            <v>(2)50</v>
          </cell>
          <cell r="R173" t="str">
            <v>(2)80</v>
          </cell>
          <cell r="S173">
            <v>230727</v>
          </cell>
          <cell r="T173">
            <v>5</v>
          </cell>
          <cell r="Z173">
            <v>2</v>
          </cell>
          <cell r="AF173" t="str">
            <v>(2)5</v>
          </cell>
          <cell r="AG173">
            <v>2</v>
          </cell>
          <cell r="AH173">
            <v>300656</v>
          </cell>
          <cell r="AI173">
            <v>36</v>
          </cell>
          <cell r="AJ173">
            <v>1362</v>
          </cell>
        </row>
        <row r="174">
          <cell r="F174" t="str">
            <v> </v>
          </cell>
          <cell r="J174" t="str">
            <v> </v>
          </cell>
          <cell r="Q174" t="str">
            <v> </v>
          </cell>
          <cell r="Z174" t="str">
            <v> </v>
          </cell>
          <cell r="AF174" t="str">
            <v> </v>
          </cell>
        </row>
        <row r="175">
          <cell r="J175" t="str">
            <v> </v>
          </cell>
          <cell r="Q175" t="str">
            <v> </v>
          </cell>
          <cell r="Z175" t="str">
            <v> </v>
          </cell>
          <cell r="AF175" t="str">
            <v> </v>
          </cell>
        </row>
        <row r="176">
          <cell r="J176" t="str">
            <v> </v>
          </cell>
          <cell r="Q176" t="str">
            <v>  </v>
          </cell>
          <cell r="Z176" t="str">
            <v> </v>
          </cell>
          <cell r="AF176" t="str">
            <v> </v>
          </cell>
        </row>
        <row r="177">
          <cell r="Q177" t="str">
            <v> </v>
          </cell>
        </row>
        <row r="178">
          <cell r="Q178" t="str">
            <v>  </v>
          </cell>
        </row>
        <row r="179">
          <cell r="Q179" t="str">
            <v> </v>
          </cell>
        </row>
        <row r="180">
          <cell r="Q180" t="str">
            <v> </v>
          </cell>
        </row>
        <row r="181">
          <cell r="Q181" t="str">
            <v> </v>
          </cell>
        </row>
        <row r="182">
          <cell r="Q182" t="str">
            <v>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견적서"/>
      <sheetName val=" 견적내역서"/>
      <sheetName val="사양서(PAH-1200)"/>
      <sheetName val="사양서(PAH-1000)"/>
      <sheetName val="사양서(PAH-400)"/>
      <sheetName val="설계자료"/>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표지"/>
      <sheetName val="목차 "/>
      <sheetName val="제작의뢰서"/>
      <sheetName val="공사범위"/>
      <sheetName val="공정표"/>
      <sheetName val="냉난방 AHU-1(150RT)"/>
      <sheetName val="냉난방 AHU-2(90RT)"/>
      <sheetName val="휴먼공기조화기 제작사양"/>
      <sheetName val="공조기설치조건사양"/>
      <sheetName val="자동제어제작사양"/>
      <sheetName val="HECOX-제어(2004-08)"/>
      <sheetName val="냉동유니트제작사양"/>
      <sheetName val="제원"/>
      <sheetName val="data spec"/>
    </sheetNames>
    <sheetDataSet>
      <sheetData sheetId="13">
        <row r="33">
          <cell r="E33" t="str">
            <v>HERMETIC RECIPRO</v>
          </cell>
        </row>
        <row r="34">
          <cell r="E34" t="str">
            <v>HERMETIC SCROLL</v>
          </cell>
        </row>
        <row r="35">
          <cell r="E35" t="str">
            <v>SEMI-HERMETIC SCREW</v>
          </cell>
        </row>
        <row r="36">
          <cell r="E36" t="str">
            <v>SEMI-HERMETIC RECIPRO</v>
          </cell>
        </row>
        <row r="38">
          <cell r="I38" t="str">
            <v>적용</v>
          </cell>
        </row>
        <row r="39">
          <cell r="I39" t="str">
            <v>미적용</v>
          </cell>
        </row>
        <row r="41">
          <cell r="E41" t="str">
            <v>PRE-FILTER / AFI 80%</v>
          </cell>
        </row>
        <row r="42">
          <cell r="E42" t="str">
            <v>PRE-FILTER(AFI 80%) &amp; MEDIUM FILTER(NBS 65%)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AX"/>
      <sheetName val="표지"/>
      <sheetName val="견적서-갑"/>
      <sheetName val="견적내역서"/>
      <sheetName val="냉난방 AHU-1(40RT)"/>
      <sheetName val="냉난방 AHU-1-1(30RT)"/>
      <sheetName val="냉난방 AHU-2(30RT)"/>
      <sheetName val="냉난방 AHU-3(60RT)"/>
      <sheetName val="휴먼공기조화기 제작사양"/>
      <sheetName val="data spec"/>
      <sheetName val="정압표"/>
      <sheetName val="단가표"/>
      <sheetName val="제원"/>
    </sheetNames>
    <sheetDataSet>
      <sheetData sheetId="11">
        <row r="2">
          <cell r="C2" t="str">
            <v>HAH-50</v>
          </cell>
        </row>
        <row r="3">
          <cell r="C3" t="str">
            <v>HAH-75</v>
          </cell>
        </row>
        <row r="4">
          <cell r="C4" t="str">
            <v>HAH-100</v>
          </cell>
        </row>
        <row r="5">
          <cell r="C5" t="str">
            <v>HAH-150</v>
          </cell>
        </row>
        <row r="6">
          <cell r="C6" t="str">
            <v>HAH-200</v>
          </cell>
        </row>
        <row r="7">
          <cell r="C7" t="str">
            <v>HAH-250</v>
          </cell>
        </row>
        <row r="8">
          <cell r="C8" t="str">
            <v>HAH-300</v>
          </cell>
        </row>
        <row r="9">
          <cell r="C9" t="str">
            <v>HAH-350</v>
          </cell>
        </row>
        <row r="10">
          <cell r="C10" t="str">
            <v>HAH-400</v>
          </cell>
        </row>
        <row r="11">
          <cell r="C11" t="str">
            <v>HAH-450</v>
          </cell>
        </row>
        <row r="12">
          <cell r="C12" t="str">
            <v>HAH-500</v>
          </cell>
        </row>
        <row r="13">
          <cell r="C13" t="str">
            <v>HAH-600</v>
          </cell>
        </row>
        <row r="14">
          <cell r="C14" t="str">
            <v>HAH-700</v>
          </cell>
        </row>
        <row r="15">
          <cell r="C15" t="str">
            <v>HAH-800</v>
          </cell>
        </row>
        <row r="16">
          <cell r="C16" t="str">
            <v>HAH-900</v>
          </cell>
        </row>
        <row r="17">
          <cell r="C17" t="str">
            <v>HAH-1000</v>
          </cell>
        </row>
        <row r="18">
          <cell r="C18" t="str">
            <v>HAH-1200</v>
          </cell>
        </row>
        <row r="19">
          <cell r="C19" t="str">
            <v>HAH-1500</v>
          </cell>
        </row>
        <row r="20">
          <cell r="C20" t="str">
            <v>HAH-1600</v>
          </cell>
        </row>
        <row r="21">
          <cell r="C21" t="str">
            <v>HAH-1800</v>
          </cell>
        </row>
        <row r="22">
          <cell r="C22" t="str">
            <v>HAH-2000</v>
          </cell>
        </row>
        <row r="23">
          <cell r="C23" t="str">
            <v>HTH-50</v>
          </cell>
        </row>
        <row r="24">
          <cell r="C24" t="str">
            <v>HTH-75</v>
          </cell>
        </row>
        <row r="25">
          <cell r="C25" t="str">
            <v>HTH-100</v>
          </cell>
        </row>
        <row r="26">
          <cell r="C26" t="str">
            <v>HTH-150</v>
          </cell>
        </row>
        <row r="27">
          <cell r="C27" t="str">
            <v>HTH-200</v>
          </cell>
        </row>
        <row r="28">
          <cell r="C28" t="str">
            <v>HTH-250</v>
          </cell>
        </row>
        <row r="29">
          <cell r="C29" t="str">
            <v>HTH-300</v>
          </cell>
        </row>
        <row r="30">
          <cell r="C30" t="str">
            <v>HTH-350</v>
          </cell>
        </row>
        <row r="31">
          <cell r="C31" t="str">
            <v>HTH-400</v>
          </cell>
        </row>
        <row r="32">
          <cell r="C32" t="str">
            <v>HTH-450</v>
          </cell>
        </row>
        <row r="33">
          <cell r="C33" t="str">
            <v>HTH-500</v>
          </cell>
        </row>
        <row r="34">
          <cell r="C34" t="str">
            <v>HTH-600</v>
          </cell>
        </row>
        <row r="35">
          <cell r="C35" t="str">
            <v>HTH-700</v>
          </cell>
        </row>
        <row r="36">
          <cell r="C36" t="str">
            <v>HTH-800</v>
          </cell>
        </row>
        <row r="37">
          <cell r="C37" t="str">
            <v>HTH-900</v>
          </cell>
        </row>
        <row r="38">
          <cell r="C38" t="str">
            <v>HTH-1000</v>
          </cell>
        </row>
        <row r="39">
          <cell r="C39" t="str">
            <v>HTH-1200</v>
          </cell>
        </row>
        <row r="40">
          <cell r="C40" t="str">
            <v>HTH-1500</v>
          </cell>
        </row>
        <row r="41">
          <cell r="C41" t="str">
            <v>HTH-1600</v>
          </cell>
        </row>
        <row r="42">
          <cell r="C42" t="str">
            <v>HTH-1800</v>
          </cell>
        </row>
        <row r="43">
          <cell r="C43" t="str">
            <v>HTH-2000</v>
          </cell>
        </row>
        <row r="44">
          <cell r="C44" t="str">
            <v>HTD-50</v>
          </cell>
        </row>
        <row r="45">
          <cell r="C45" t="str">
            <v>HTD-75</v>
          </cell>
        </row>
        <row r="46">
          <cell r="C46" t="str">
            <v>HTD-100</v>
          </cell>
        </row>
        <row r="47">
          <cell r="C47" t="str">
            <v>HTD-150</v>
          </cell>
        </row>
        <row r="48">
          <cell r="C48" t="str">
            <v>HTD-200</v>
          </cell>
        </row>
        <row r="49">
          <cell r="C49" t="str">
            <v>HTD-250</v>
          </cell>
        </row>
        <row r="50">
          <cell r="C50" t="str">
            <v>HTD-300</v>
          </cell>
        </row>
        <row r="51">
          <cell r="C51" t="str">
            <v>HTD-350</v>
          </cell>
        </row>
        <row r="52">
          <cell r="C52" t="str">
            <v>HTD-400</v>
          </cell>
        </row>
        <row r="53">
          <cell r="C53" t="str">
            <v>HTD-450</v>
          </cell>
        </row>
        <row r="54">
          <cell r="C54" t="str">
            <v>HTD-500</v>
          </cell>
        </row>
        <row r="55">
          <cell r="C55" t="str">
            <v>HTD-600</v>
          </cell>
        </row>
        <row r="56">
          <cell r="C56" t="str">
            <v>HTD-700</v>
          </cell>
        </row>
        <row r="57">
          <cell r="C57" t="str">
            <v>HTD-800</v>
          </cell>
        </row>
        <row r="58">
          <cell r="C58" t="str">
            <v>HTD-900</v>
          </cell>
        </row>
        <row r="59">
          <cell r="C59" t="str">
            <v>HTD-1000</v>
          </cell>
        </row>
        <row r="60">
          <cell r="C60" t="str">
            <v>HTD-1200</v>
          </cell>
        </row>
        <row r="61">
          <cell r="C61" t="str">
            <v>HTD-1500</v>
          </cell>
        </row>
        <row r="62">
          <cell r="C62" t="str">
            <v>HTD-1600</v>
          </cell>
        </row>
        <row r="63">
          <cell r="C63" t="str">
            <v>HTD-1800</v>
          </cell>
        </row>
        <row r="64">
          <cell r="C64" t="str">
            <v>HTD-2000</v>
          </cell>
        </row>
        <row r="68">
          <cell r="C68" t="str">
            <v>기술영업부</v>
          </cell>
        </row>
        <row r="69">
          <cell r="C69" t="str">
            <v>생산관리부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1"/>
  <sheetViews>
    <sheetView showGridLines="0" tabSelected="1" zoomScale="75" zoomScaleNormal="75" zoomScalePageLayoutView="0" workbookViewId="0" topLeftCell="A1">
      <selection activeCell="M9" sqref="M9"/>
    </sheetView>
  </sheetViews>
  <sheetFormatPr defaultColWidth="7.99609375" defaultRowHeight="13.5"/>
  <cols>
    <col min="1" max="9" width="9.3359375" style="120" customWidth="1"/>
    <col min="10" max="16384" width="7.99609375" style="120" customWidth="1"/>
  </cols>
  <sheetData>
    <row r="1" spans="1:9" ht="39.75" customHeight="1">
      <c r="A1" s="153" t="s">
        <v>4</v>
      </c>
      <c r="B1" s="154"/>
      <c r="C1" s="154"/>
      <c r="D1" s="154"/>
      <c r="E1" s="154"/>
      <c r="F1" s="154"/>
      <c r="G1" s="154"/>
      <c r="H1" s="154"/>
      <c r="I1" s="154"/>
    </row>
    <row r="2" spans="1:9" s="122" customFormat="1" ht="19.5" customHeight="1" thickBot="1">
      <c r="A2" s="121" t="s">
        <v>5</v>
      </c>
      <c r="B2" s="155"/>
      <c r="C2" s="155"/>
      <c r="D2" s="155"/>
      <c r="E2" s="155"/>
      <c r="F2" s="155"/>
      <c r="G2" s="155"/>
      <c r="H2" s="155"/>
      <c r="I2" s="155"/>
    </row>
    <row r="3" spans="1:9" s="125" customFormat="1" ht="20.25" customHeight="1" thickBot="1">
      <c r="A3" s="123" t="s">
        <v>6</v>
      </c>
      <c r="B3" s="152"/>
      <c r="C3" s="152"/>
      <c r="D3" s="123" t="s">
        <v>7</v>
      </c>
      <c r="E3" s="152"/>
      <c r="F3" s="152"/>
      <c r="G3" s="124" t="s">
        <v>8</v>
      </c>
      <c r="H3" s="156"/>
      <c r="I3" s="157"/>
    </row>
    <row r="4" spans="1:15" s="131" customFormat="1" ht="21.75" customHeight="1">
      <c r="A4" s="126" t="s">
        <v>9</v>
      </c>
      <c r="B4" s="161">
        <v>40087</v>
      </c>
      <c r="C4" s="162"/>
      <c r="D4" s="162"/>
      <c r="E4" s="163"/>
      <c r="F4" s="127" t="s">
        <v>10</v>
      </c>
      <c r="G4" s="128" t="s">
        <v>11</v>
      </c>
      <c r="H4" s="129"/>
      <c r="I4" s="130" t="s">
        <v>12</v>
      </c>
      <c r="J4" s="125"/>
      <c r="K4" s="125"/>
      <c r="L4" s="125"/>
      <c r="M4" s="125"/>
      <c r="N4" s="125"/>
      <c r="O4" s="125"/>
    </row>
    <row r="5" spans="1:15" s="131" customFormat="1" ht="21.75" customHeight="1">
      <c r="A5" s="132" t="s">
        <v>13</v>
      </c>
      <c r="B5" s="164" t="s">
        <v>14</v>
      </c>
      <c r="C5" s="145"/>
      <c r="D5" s="145"/>
      <c r="E5" s="165"/>
      <c r="F5" s="133" t="s">
        <v>15</v>
      </c>
      <c r="G5" s="144"/>
      <c r="H5" s="145"/>
      <c r="I5" s="146"/>
      <c r="J5" s="125"/>
      <c r="K5" s="125"/>
      <c r="L5" s="125"/>
      <c r="M5" s="125"/>
      <c r="N5" s="125"/>
      <c r="O5" s="125"/>
    </row>
    <row r="6" spans="1:15" s="131" customFormat="1" ht="21.75" customHeight="1">
      <c r="A6" s="132" t="s">
        <v>15</v>
      </c>
      <c r="B6" s="164" t="s">
        <v>16</v>
      </c>
      <c r="C6" s="145"/>
      <c r="D6" s="145"/>
      <c r="E6" s="165"/>
      <c r="F6" s="133" t="s">
        <v>15</v>
      </c>
      <c r="G6" s="144"/>
      <c r="H6" s="145"/>
      <c r="I6" s="146"/>
      <c r="J6" s="125"/>
      <c r="K6" s="125"/>
      <c r="L6" s="125"/>
      <c r="M6" s="125"/>
      <c r="N6" s="125"/>
      <c r="O6" s="125"/>
    </row>
    <row r="7" spans="1:15" ht="19.5" customHeight="1" thickBot="1">
      <c r="A7" s="134" t="s">
        <v>6</v>
      </c>
      <c r="B7" s="152"/>
      <c r="C7" s="152"/>
      <c r="D7" s="123" t="s">
        <v>7</v>
      </c>
      <c r="E7" s="152"/>
      <c r="F7" s="152"/>
      <c r="G7" s="135" t="s">
        <v>8</v>
      </c>
      <c r="H7" s="150"/>
      <c r="I7" s="151"/>
      <c r="J7" s="125"/>
      <c r="K7" s="125"/>
      <c r="L7" s="125"/>
      <c r="M7" s="125"/>
      <c r="N7" s="125"/>
      <c r="O7" s="125"/>
    </row>
    <row r="8" spans="1:15" ht="19.5" customHeight="1">
      <c r="A8" s="158" t="s">
        <v>17</v>
      </c>
      <c r="B8" s="159"/>
      <c r="C8" s="159"/>
      <c r="D8" s="159"/>
      <c r="E8" s="159"/>
      <c r="F8" s="159"/>
      <c r="G8" s="159"/>
      <c r="H8" s="159"/>
      <c r="I8" s="160"/>
      <c r="J8" s="125"/>
      <c r="K8" s="125"/>
      <c r="L8" s="125"/>
      <c r="M8" s="125"/>
      <c r="N8" s="125"/>
      <c r="O8" s="125"/>
    </row>
    <row r="9" spans="1:15" ht="19.5" customHeight="1">
      <c r="A9" s="178"/>
      <c r="B9" s="179"/>
      <c r="C9" s="179"/>
      <c r="D9" s="179"/>
      <c r="E9" s="179"/>
      <c r="F9" s="179"/>
      <c r="G9" s="179"/>
      <c r="H9" s="179"/>
      <c r="I9" s="180"/>
      <c r="J9" s="125"/>
      <c r="K9" s="125"/>
      <c r="L9" s="125"/>
      <c r="M9" s="125"/>
      <c r="N9" s="125"/>
      <c r="O9" s="125"/>
    </row>
    <row r="10" spans="1:15" ht="19.5" customHeight="1">
      <c r="A10" s="147" t="s">
        <v>18</v>
      </c>
      <c r="B10" s="148"/>
      <c r="C10" s="148"/>
      <c r="D10" s="148"/>
      <c r="E10" s="148"/>
      <c r="F10" s="148"/>
      <c r="G10" s="148"/>
      <c r="H10" s="148"/>
      <c r="I10" s="149"/>
      <c r="J10" s="125"/>
      <c r="K10" s="125"/>
      <c r="L10" s="125"/>
      <c r="M10" s="125"/>
      <c r="N10" s="125"/>
      <c r="O10" s="125"/>
    </row>
    <row r="11" spans="1:15" ht="19.5" customHeight="1">
      <c r="A11" s="147" t="s">
        <v>210</v>
      </c>
      <c r="B11" s="148"/>
      <c r="C11" s="148"/>
      <c r="D11" s="148"/>
      <c r="E11" s="148"/>
      <c r="F11" s="148"/>
      <c r="G11" s="148"/>
      <c r="H11" s="148"/>
      <c r="I11" s="149"/>
      <c r="J11" s="125"/>
      <c r="K11" s="125"/>
      <c r="L11" s="125"/>
      <c r="M11" s="125"/>
      <c r="N11" s="125"/>
      <c r="O11" s="125"/>
    </row>
    <row r="12" spans="1:15" ht="19.5" customHeight="1">
      <c r="A12" s="147" t="s">
        <v>23</v>
      </c>
      <c r="B12" s="148"/>
      <c r="C12" s="148"/>
      <c r="D12" s="148"/>
      <c r="E12" s="148"/>
      <c r="F12" s="148"/>
      <c r="G12" s="148"/>
      <c r="H12" s="148"/>
      <c r="I12" s="149"/>
      <c r="J12" s="125"/>
      <c r="K12" s="125"/>
      <c r="L12" s="125"/>
      <c r="M12" s="125"/>
      <c r="N12" s="125"/>
      <c r="O12" s="125"/>
    </row>
    <row r="13" spans="1:15" ht="19.5" customHeight="1">
      <c r="A13" s="147"/>
      <c r="B13" s="148"/>
      <c r="C13" s="148"/>
      <c r="D13" s="148"/>
      <c r="E13" s="148"/>
      <c r="F13" s="148"/>
      <c r="G13" s="148"/>
      <c r="H13" s="148"/>
      <c r="I13" s="149"/>
      <c r="J13" s="125"/>
      <c r="K13" s="125"/>
      <c r="L13" s="125"/>
      <c r="M13" s="125"/>
      <c r="N13" s="125"/>
      <c r="O13" s="125"/>
    </row>
    <row r="14" spans="1:15" ht="19.5" customHeight="1">
      <c r="A14" s="166" t="s">
        <v>212</v>
      </c>
      <c r="B14" s="167"/>
      <c r="C14" s="167"/>
      <c r="D14" s="167"/>
      <c r="E14" s="167"/>
      <c r="F14" s="167"/>
      <c r="G14" s="167"/>
      <c r="H14" s="167"/>
      <c r="I14" s="168"/>
      <c r="J14" s="125"/>
      <c r="K14" s="125"/>
      <c r="L14" s="125"/>
      <c r="M14" s="125"/>
      <c r="N14" s="125"/>
      <c r="O14" s="125"/>
    </row>
    <row r="15" spans="1:15" ht="19.5" customHeight="1">
      <c r="A15" s="166" t="s">
        <v>211</v>
      </c>
      <c r="B15" s="167"/>
      <c r="C15" s="167"/>
      <c r="D15" s="167"/>
      <c r="E15" s="167"/>
      <c r="F15" s="167"/>
      <c r="G15" s="167"/>
      <c r="H15" s="167"/>
      <c r="I15" s="168"/>
      <c r="J15" s="125"/>
      <c r="K15" s="125"/>
      <c r="L15" s="125"/>
      <c r="M15" s="125"/>
      <c r="N15" s="125"/>
      <c r="O15" s="125"/>
    </row>
    <row r="16" spans="1:15" ht="19.5" customHeight="1">
      <c r="A16" s="166" t="s">
        <v>252</v>
      </c>
      <c r="B16" s="167"/>
      <c r="C16" s="167"/>
      <c r="D16" s="167"/>
      <c r="E16" s="167"/>
      <c r="F16" s="167"/>
      <c r="G16" s="167"/>
      <c r="H16" s="167"/>
      <c r="I16" s="168"/>
      <c r="J16" s="125"/>
      <c r="K16" s="125"/>
      <c r="L16" s="125"/>
      <c r="M16" s="125"/>
      <c r="N16" s="125"/>
      <c r="O16" s="125"/>
    </row>
    <row r="17" spans="1:15" ht="19.5" customHeight="1">
      <c r="A17" s="166" t="s">
        <v>253</v>
      </c>
      <c r="B17" s="167"/>
      <c r="C17" s="167"/>
      <c r="D17" s="167"/>
      <c r="E17" s="167"/>
      <c r="F17" s="167"/>
      <c r="G17" s="167"/>
      <c r="H17" s="167"/>
      <c r="I17" s="168"/>
      <c r="J17" s="125"/>
      <c r="K17" s="125"/>
      <c r="L17" s="125"/>
      <c r="M17" s="125"/>
      <c r="N17" s="125"/>
      <c r="O17" s="125"/>
    </row>
    <row r="18" spans="1:15" ht="19.5" customHeight="1">
      <c r="A18" s="147"/>
      <c r="B18" s="148"/>
      <c r="C18" s="148"/>
      <c r="D18" s="148"/>
      <c r="E18" s="148"/>
      <c r="F18" s="148"/>
      <c r="G18" s="148"/>
      <c r="H18" s="148"/>
      <c r="I18" s="149"/>
      <c r="J18" s="125"/>
      <c r="K18" s="125"/>
      <c r="L18" s="125"/>
      <c r="M18" s="125"/>
      <c r="N18" s="125"/>
      <c r="O18" s="125"/>
    </row>
    <row r="19" spans="1:15" ht="19.5" customHeight="1">
      <c r="A19" s="147" t="s">
        <v>19</v>
      </c>
      <c r="B19" s="148"/>
      <c r="C19" s="148"/>
      <c r="D19" s="148"/>
      <c r="E19" s="148"/>
      <c r="F19" s="148"/>
      <c r="G19" s="148"/>
      <c r="H19" s="148"/>
      <c r="I19" s="149"/>
      <c r="J19" s="125"/>
      <c r="K19" s="125"/>
      <c r="L19" s="125"/>
      <c r="M19" s="125"/>
      <c r="N19" s="125"/>
      <c r="O19" s="125"/>
    </row>
    <row r="20" spans="1:15" ht="19.5" customHeight="1">
      <c r="A20" s="158"/>
      <c r="B20" s="159"/>
      <c r="C20" s="159"/>
      <c r="D20" s="159"/>
      <c r="E20" s="159"/>
      <c r="F20" s="159"/>
      <c r="G20" s="159"/>
      <c r="H20" s="159"/>
      <c r="I20" s="160"/>
      <c r="J20" s="125"/>
      <c r="K20" s="125"/>
      <c r="L20" s="125"/>
      <c r="M20" s="125"/>
      <c r="N20" s="125"/>
      <c r="O20" s="125"/>
    </row>
    <row r="21" spans="1:15" ht="43.5" customHeight="1">
      <c r="A21" s="175" t="s">
        <v>277</v>
      </c>
      <c r="B21" s="176"/>
      <c r="C21" s="176"/>
      <c r="D21" s="176"/>
      <c r="E21" s="176"/>
      <c r="F21" s="176"/>
      <c r="G21" s="176"/>
      <c r="H21" s="176"/>
      <c r="I21" s="177"/>
      <c r="J21" s="125"/>
      <c r="K21" s="125"/>
      <c r="L21" s="125"/>
      <c r="M21" s="125"/>
      <c r="N21" s="125"/>
      <c r="O21" s="125"/>
    </row>
    <row r="22" spans="1:15" ht="19.5" customHeight="1">
      <c r="A22" s="147"/>
      <c r="B22" s="148"/>
      <c r="C22" s="148"/>
      <c r="D22" s="148"/>
      <c r="E22" s="148"/>
      <c r="F22" s="148"/>
      <c r="G22" s="148"/>
      <c r="H22" s="148"/>
      <c r="I22" s="149"/>
      <c r="J22" s="125"/>
      <c r="K22" s="125"/>
      <c r="L22" s="125"/>
      <c r="M22" s="125"/>
      <c r="N22" s="125"/>
      <c r="O22" s="125"/>
    </row>
    <row r="23" spans="1:9" ht="19.5" customHeight="1">
      <c r="A23" s="158" t="s">
        <v>20</v>
      </c>
      <c r="B23" s="159"/>
      <c r="C23" s="159"/>
      <c r="D23" s="159"/>
      <c r="E23" s="159"/>
      <c r="F23" s="159"/>
      <c r="G23" s="159"/>
      <c r="H23" s="159"/>
      <c r="I23" s="160"/>
    </row>
    <row r="24" spans="1:9" ht="19.5" customHeight="1">
      <c r="A24" s="147"/>
      <c r="B24" s="148"/>
      <c r="C24" s="148"/>
      <c r="D24" s="148"/>
      <c r="E24" s="148"/>
      <c r="F24" s="148"/>
      <c r="G24" s="148"/>
      <c r="H24" s="148"/>
      <c r="I24" s="149"/>
    </row>
    <row r="25" spans="1:9" ht="19.5" customHeight="1">
      <c r="A25" s="147" t="s">
        <v>276</v>
      </c>
      <c r="B25" s="148"/>
      <c r="C25" s="148"/>
      <c r="D25" s="148"/>
      <c r="E25" s="136">
        <v>16</v>
      </c>
      <c r="F25" s="136" t="s">
        <v>12</v>
      </c>
      <c r="G25" s="136" t="s">
        <v>220</v>
      </c>
      <c r="H25" s="136"/>
      <c r="I25" s="137"/>
    </row>
    <row r="26" spans="1:9" ht="19.5" customHeight="1">
      <c r="A26" s="147" t="s">
        <v>222</v>
      </c>
      <c r="B26" s="148"/>
      <c r="C26" s="148"/>
      <c r="D26" s="148"/>
      <c r="E26" s="136">
        <v>8</v>
      </c>
      <c r="F26" s="136" t="s">
        <v>12</v>
      </c>
      <c r="G26" s="136" t="s">
        <v>11</v>
      </c>
      <c r="H26" s="136"/>
      <c r="I26" s="137"/>
    </row>
    <row r="27" spans="1:9" ht="19.5" customHeight="1">
      <c r="A27" s="147" t="s">
        <v>221</v>
      </c>
      <c r="B27" s="148"/>
      <c r="C27" s="148"/>
      <c r="D27" s="148"/>
      <c r="E27" s="136">
        <v>6</v>
      </c>
      <c r="F27" s="136" t="s">
        <v>12</v>
      </c>
      <c r="G27" s="136" t="s">
        <v>223</v>
      </c>
      <c r="H27" s="136"/>
      <c r="I27" s="137"/>
    </row>
    <row r="28" spans="1:9" ht="19.5" customHeight="1">
      <c r="A28" s="147"/>
      <c r="B28" s="148"/>
      <c r="C28" s="148"/>
      <c r="D28" s="148"/>
      <c r="E28" s="136"/>
      <c r="F28" s="136"/>
      <c r="G28" s="136"/>
      <c r="H28" s="136"/>
      <c r="I28" s="137"/>
    </row>
    <row r="29" spans="1:9" ht="19.5" customHeight="1" thickBot="1">
      <c r="A29" s="147"/>
      <c r="B29" s="148"/>
      <c r="C29" s="148"/>
      <c r="D29" s="148"/>
      <c r="E29" s="148"/>
      <c r="F29" s="148"/>
      <c r="G29" s="148"/>
      <c r="H29" s="148"/>
      <c r="I29" s="149"/>
    </row>
    <row r="30" spans="1:9" s="138" customFormat="1" ht="50.25" customHeight="1">
      <c r="A30" s="172" t="s">
        <v>21</v>
      </c>
      <c r="B30" s="173"/>
      <c r="C30" s="173"/>
      <c r="D30" s="173"/>
      <c r="E30" s="173"/>
      <c r="F30" s="173"/>
      <c r="G30" s="173"/>
      <c r="H30" s="173"/>
      <c r="I30" s="174"/>
    </row>
    <row r="31" spans="1:9" s="139" customFormat="1" ht="18.75" customHeight="1" thickBot="1">
      <c r="A31" s="169" t="s">
        <v>22</v>
      </c>
      <c r="B31" s="170"/>
      <c r="C31" s="170"/>
      <c r="D31" s="170"/>
      <c r="E31" s="170"/>
      <c r="F31" s="170"/>
      <c r="G31" s="170"/>
      <c r="H31" s="170"/>
      <c r="I31" s="171"/>
    </row>
  </sheetData>
  <sheetProtection/>
  <mergeCells count="37">
    <mergeCell ref="A23:I23"/>
    <mergeCell ref="A21:I21"/>
    <mergeCell ref="A12:I12"/>
    <mergeCell ref="E7:F7"/>
    <mergeCell ref="A8:I8"/>
    <mergeCell ref="A9:I9"/>
    <mergeCell ref="A10:I10"/>
    <mergeCell ref="A14:I14"/>
    <mergeCell ref="A16:I16"/>
    <mergeCell ref="A17:I17"/>
    <mergeCell ref="A31:I31"/>
    <mergeCell ref="A30:I30"/>
    <mergeCell ref="A29:I29"/>
    <mergeCell ref="A24:I24"/>
    <mergeCell ref="A25:D25"/>
    <mergeCell ref="A26:D26"/>
    <mergeCell ref="A27:D27"/>
    <mergeCell ref="A28:D28"/>
    <mergeCell ref="A22:I22"/>
    <mergeCell ref="A20:I20"/>
    <mergeCell ref="A18:I18"/>
    <mergeCell ref="A19:I19"/>
    <mergeCell ref="B4:E4"/>
    <mergeCell ref="B6:E6"/>
    <mergeCell ref="G6:I6"/>
    <mergeCell ref="A15:I15"/>
    <mergeCell ref="A13:I13"/>
    <mergeCell ref="B5:E5"/>
    <mergeCell ref="G5:I5"/>
    <mergeCell ref="A11:I11"/>
    <mergeCell ref="H7:I7"/>
    <mergeCell ref="B7:C7"/>
    <mergeCell ref="A1:I1"/>
    <mergeCell ref="B2:I2"/>
    <mergeCell ref="B3:C3"/>
    <mergeCell ref="E3:F3"/>
    <mergeCell ref="H3:I3"/>
  </mergeCells>
  <printOptions/>
  <pageMargins left="0.31496062992125984" right="0.31496062992125984" top="0.9448818897637796" bottom="0.8267716535433072"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M29"/>
  <sheetViews>
    <sheetView showGridLines="0" zoomScalePageLayoutView="0" workbookViewId="0" topLeftCell="A7">
      <selection activeCell="A10" sqref="A10:M10"/>
    </sheetView>
  </sheetViews>
  <sheetFormatPr defaultColWidth="8.88671875" defaultRowHeight="13.5"/>
  <cols>
    <col min="1" max="1" width="9.3359375" style="2" customWidth="1"/>
    <col min="2" max="2" width="3.99609375" style="2" customWidth="1"/>
    <col min="3" max="3" width="9.4453125" style="2" customWidth="1"/>
    <col min="4" max="4" width="6.10546875" style="2" customWidth="1"/>
    <col min="5" max="5" width="5.3359375" style="2" customWidth="1"/>
    <col min="6" max="6" width="3.88671875" style="2" customWidth="1"/>
    <col min="7" max="7" width="4.88671875" style="2" customWidth="1"/>
    <col min="8" max="8" width="6.4453125" style="2" customWidth="1"/>
    <col min="9" max="9" width="5.5546875" style="2" customWidth="1"/>
    <col min="10" max="10" width="3.10546875" style="2" customWidth="1"/>
    <col min="11" max="11" width="6.99609375" style="2" customWidth="1"/>
    <col min="12" max="12" width="4.99609375" style="2" customWidth="1"/>
    <col min="13" max="13" width="9.88671875" style="2" customWidth="1"/>
    <col min="14" max="16384" width="8.88671875" style="2" customWidth="1"/>
  </cols>
  <sheetData>
    <row r="1" spans="1:13" ht="49.5" customHeight="1">
      <c r="A1" s="181"/>
      <c r="B1" s="182"/>
      <c r="C1" s="182"/>
      <c r="D1" s="182"/>
      <c r="E1" s="182"/>
      <c r="F1" s="182"/>
      <c r="G1" s="182"/>
      <c r="H1" s="182"/>
      <c r="I1" s="182"/>
      <c r="J1" s="182"/>
      <c r="K1" s="182"/>
      <c r="L1" s="182"/>
      <c r="M1" s="183"/>
    </row>
    <row r="2" spans="1:13" ht="15" customHeight="1">
      <c r="A2" s="3"/>
      <c r="B2" s="1"/>
      <c r="C2" s="1"/>
      <c r="D2" s="1"/>
      <c r="E2" s="1"/>
      <c r="F2" s="1"/>
      <c r="G2" s="1"/>
      <c r="H2" s="1"/>
      <c r="I2" s="1"/>
      <c r="J2" s="1"/>
      <c r="K2" s="1"/>
      <c r="L2" s="1"/>
      <c r="M2" s="4"/>
    </row>
    <row r="3" spans="1:13" ht="26.25" customHeight="1">
      <c r="A3" s="5"/>
      <c r="B3" s="184"/>
      <c r="C3" s="184"/>
      <c r="D3" s="184"/>
      <c r="E3" s="184"/>
      <c r="F3" s="184"/>
      <c r="G3" s="184"/>
      <c r="H3" s="184"/>
      <c r="I3" s="184"/>
      <c r="J3" s="184"/>
      <c r="K3" s="184"/>
      <c r="L3" s="184"/>
      <c r="M3" s="185"/>
    </row>
    <row r="4" spans="1:13" ht="12" customHeight="1">
      <c r="A4" s="5"/>
      <c r="B4" s="6"/>
      <c r="C4" s="6"/>
      <c r="D4" s="6"/>
      <c r="E4" s="6"/>
      <c r="F4" s="6"/>
      <c r="G4" s="6"/>
      <c r="H4" s="6"/>
      <c r="I4" s="6"/>
      <c r="J4" s="6"/>
      <c r="K4" s="6"/>
      <c r="L4" s="6"/>
      <c r="M4" s="7"/>
    </row>
    <row r="5" spans="1:13" ht="25.5" customHeight="1">
      <c r="A5" s="186"/>
      <c r="B5" s="187"/>
      <c r="C5" s="187"/>
      <c r="D5" s="187"/>
      <c r="E5" s="187"/>
      <c r="F5" s="187"/>
      <c r="G5" s="187"/>
      <c r="H5" s="187"/>
      <c r="I5" s="187"/>
      <c r="J5" s="187"/>
      <c r="K5" s="187"/>
      <c r="L5" s="187"/>
      <c r="M5" s="188"/>
    </row>
    <row r="6" spans="1:13" ht="66" customHeight="1">
      <c r="A6" s="201" t="s">
        <v>254</v>
      </c>
      <c r="B6" s="202"/>
      <c r="C6" s="202"/>
      <c r="D6" s="202"/>
      <c r="E6" s="202"/>
      <c r="F6" s="202"/>
      <c r="G6" s="202"/>
      <c r="H6" s="202"/>
      <c r="I6" s="202"/>
      <c r="J6" s="202"/>
      <c r="K6" s="202"/>
      <c r="L6" s="202"/>
      <c r="M6" s="203"/>
    </row>
    <row r="7" spans="1:13" ht="30" customHeight="1" thickBot="1">
      <c r="A7" s="204" t="s">
        <v>27</v>
      </c>
      <c r="B7" s="205"/>
      <c r="C7" s="205"/>
      <c r="D7" s="205"/>
      <c r="E7" s="205"/>
      <c r="F7" s="205"/>
      <c r="G7" s="205"/>
      <c r="H7" s="205"/>
      <c r="I7" s="205"/>
      <c r="J7" s="205"/>
      <c r="K7" s="205"/>
      <c r="L7" s="205"/>
      <c r="M7" s="206"/>
    </row>
    <row r="8" spans="1:13" ht="15" customHeight="1">
      <c r="A8" s="8"/>
      <c r="B8" s="9"/>
      <c r="C8" s="9"/>
      <c r="D8" s="9"/>
      <c r="E8" s="9"/>
      <c r="F8" s="9"/>
      <c r="G8" s="9"/>
      <c r="H8" s="9"/>
      <c r="I8" s="9"/>
      <c r="J8" s="9"/>
      <c r="K8" s="9"/>
      <c r="L8" s="9"/>
      <c r="M8" s="10"/>
    </row>
    <row r="9" spans="1:13" ht="15" customHeight="1">
      <c r="A9" s="8"/>
      <c r="B9" s="1"/>
      <c r="C9" s="1"/>
      <c r="D9" s="1"/>
      <c r="E9" s="1"/>
      <c r="F9" s="1"/>
      <c r="G9" s="1"/>
      <c r="H9" s="1"/>
      <c r="I9" s="1"/>
      <c r="J9" s="1"/>
      <c r="K9" s="1"/>
      <c r="L9" s="1"/>
      <c r="M9" s="4"/>
    </row>
    <row r="10" spans="1:13" ht="34.5" customHeight="1">
      <c r="A10" s="207" t="s">
        <v>264</v>
      </c>
      <c r="B10" s="208"/>
      <c r="C10" s="208"/>
      <c r="D10" s="208"/>
      <c r="E10" s="208"/>
      <c r="F10" s="208"/>
      <c r="G10" s="208"/>
      <c r="H10" s="208"/>
      <c r="I10" s="208"/>
      <c r="J10" s="208"/>
      <c r="K10" s="208"/>
      <c r="L10" s="208"/>
      <c r="M10" s="209"/>
    </row>
    <row r="11" spans="1:13" ht="15" customHeight="1">
      <c r="A11" s="11"/>
      <c r="B11" s="1"/>
      <c r="C11" s="1"/>
      <c r="D11" s="1"/>
      <c r="E11" s="1"/>
      <c r="F11" s="1"/>
      <c r="G11" s="1"/>
      <c r="H11" s="1"/>
      <c r="I11" s="1"/>
      <c r="J11" s="1"/>
      <c r="K11" s="1"/>
      <c r="L11" s="1"/>
      <c r="M11" s="4"/>
    </row>
    <row r="12" spans="1:13" ht="15" customHeight="1">
      <c r="A12" s="11"/>
      <c r="B12" s="1"/>
      <c r="C12" s="1"/>
      <c r="D12" s="1"/>
      <c r="E12" s="1"/>
      <c r="F12" s="1"/>
      <c r="G12" s="1"/>
      <c r="H12" s="1"/>
      <c r="I12" s="1"/>
      <c r="J12" s="1"/>
      <c r="K12" s="1"/>
      <c r="L12" s="1"/>
      <c r="M12" s="4"/>
    </row>
    <row r="13" spans="1:13" ht="15" customHeight="1">
      <c r="A13" s="11"/>
      <c r="B13" s="12"/>
      <c r="C13" s="12"/>
      <c r="D13" s="12"/>
      <c r="E13" s="12"/>
      <c r="F13" s="12"/>
      <c r="G13" s="12"/>
      <c r="H13" s="12"/>
      <c r="I13" s="12"/>
      <c r="J13" s="12"/>
      <c r="K13" s="12"/>
      <c r="L13" s="12"/>
      <c r="M13" s="13"/>
    </row>
    <row r="14" spans="1:13" ht="15" customHeight="1">
      <c r="A14" s="11"/>
      <c r="B14" s="12"/>
      <c r="C14" s="12"/>
      <c r="D14" s="12"/>
      <c r="E14" s="12"/>
      <c r="F14" s="12"/>
      <c r="G14" s="12"/>
      <c r="H14" s="12"/>
      <c r="I14" s="12"/>
      <c r="J14" s="12"/>
      <c r="K14" s="12"/>
      <c r="L14" s="12"/>
      <c r="M14" s="13"/>
    </row>
    <row r="15" spans="1:13" ht="36.75" customHeight="1">
      <c r="A15" s="210" t="s">
        <v>255</v>
      </c>
      <c r="B15" s="211"/>
      <c r="C15" s="211"/>
      <c r="D15" s="211"/>
      <c r="E15" s="211"/>
      <c r="F15" s="211"/>
      <c r="G15" s="211"/>
      <c r="H15" s="211"/>
      <c r="I15" s="211"/>
      <c r="J15" s="211"/>
      <c r="K15" s="211"/>
      <c r="L15" s="211"/>
      <c r="M15" s="212"/>
    </row>
    <row r="16" spans="1:13" ht="38.25" customHeight="1">
      <c r="A16" s="210" t="s">
        <v>256</v>
      </c>
      <c r="B16" s="211"/>
      <c r="C16" s="211"/>
      <c r="D16" s="211"/>
      <c r="E16" s="211"/>
      <c r="F16" s="211"/>
      <c r="G16" s="211"/>
      <c r="H16" s="211"/>
      <c r="I16" s="211"/>
      <c r="J16" s="211"/>
      <c r="K16" s="211"/>
      <c r="L16" s="211"/>
      <c r="M16" s="212"/>
    </row>
    <row r="17" spans="1:13" ht="36.75" customHeight="1">
      <c r="A17" s="210" t="s">
        <v>257</v>
      </c>
      <c r="B17" s="211"/>
      <c r="C17" s="211"/>
      <c r="D17" s="211"/>
      <c r="E17" s="211"/>
      <c r="F17" s="211"/>
      <c r="G17" s="211"/>
      <c r="H17" s="211"/>
      <c r="I17" s="211"/>
      <c r="J17" s="211"/>
      <c r="K17" s="211"/>
      <c r="L17" s="211"/>
      <c r="M17" s="212"/>
    </row>
    <row r="18" spans="1:13" ht="38.25" customHeight="1">
      <c r="A18" s="210" t="s">
        <v>258</v>
      </c>
      <c r="B18" s="211"/>
      <c r="C18" s="211"/>
      <c r="D18" s="211"/>
      <c r="E18" s="211"/>
      <c r="F18" s="211"/>
      <c r="G18" s="211"/>
      <c r="H18" s="211"/>
      <c r="I18" s="211"/>
      <c r="J18" s="211"/>
      <c r="K18" s="211"/>
      <c r="L18" s="211"/>
      <c r="M18" s="212"/>
    </row>
    <row r="19" spans="1:13" ht="15" customHeight="1">
      <c r="A19" s="11"/>
      <c r="B19" s="12"/>
      <c r="C19" s="12"/>
      <c r="D19" s="12"/>
      <c r="E19" s="12"/>
      <c r="F19" s="12"/>
      <c r="G19" s="12"/>
      <c r="H19" s="12"/>
      <c r="I19" s="12"/>
      <c r="J19" s="12"/>
      <c r="K19" s="12"/>
      <c r="L19" s="12"/>
      <c r="M19" s="13"/>
    </row>
    <row r="20" spans="1:13" ht="15" customHeight="1">
      <c r="A20" s="11"/>
      <c r="B20" s="12"/>
      <c r="C20" s="12"/>
      <c r="D20" s="12"/>
      <c r="E20" s="12"/>
      <c r="F20" s="12"/>
      <c r="G20" s="12"/>
      <c r="H20" s="12"/>
      <c r="I20" s="12"/>
      <c r="J20" s="12"/>
      <c r="K20" s="12"/>
      <c r="L20" s="12"/>
      <c r="M20" s="13"/>
    </row>
    <row r="21" spans="1:13" ht="15" customHeight="1">
      <c r="A21" s="11"/>
      <c r="B21" s="12"/>
      <c r="C21" s="12"/>
      <c r="D21" s="12"/>
      <c r="E21" s="12"/>
      <c r="F21" s="12"/>
      <c r="G21" s="12"/>
      <c r="H21" s="12"/>
      <c r="I21" s="12"/>
      <c r="J21" s="12"/>
      <c r="K21" s="12"/>
      <c r="L21" s="12"/>
      <c r="M21" s="13"/>
    </row>
    <row r="22" spans="1:13" ht="15" customHeight="1">
      <c r="A22" s="11"/>
      <c r="B22" s="12"/>
      <c r="C22" s="12"/>
      <c r="D22" s="12"/>
      <c r="E22" s="12"/>
      <c r="F22" s="12"/>
      <c r="G22" s="12"/>
      <c r="H22" s="12"/>
      <c r="I22" s="12"/>
      <c r="J22" s="12"/>
      <c r="K22" s="12"/>
      <c r="L22" s="12"/>
      <c r="M22" s="13"/>
    </row>
    <row r="23" spans="1:13" ht="36.75" customHeight="1">
      <c r="A23" s="198">
        <v>40087</v>
      </c>
      <c r="B23" s="199"/>
      <c r="C23" s="199"/>
      <c r="D23" s="199"/>
      <c r="E23" s="199"/>
      <c r="F23" s="199"/>
      <c r="G23" s="199"/>
      <c r="H23" s="199"/>
      <c r="I23" s="199"/>
      <c r="J23" s="199"/>
      <c r="K23" s="199"/>
      <c r="L23" s="199"/>
      <c r="M23" s="200"/>
    </row>
    <row r="24" spans="1:13" ht="15" customHeight="1">
      <c r="A24" s="8"/>
      <c r="B24" s="1"/>
      <c r="C24" s="1"/>
      <c r="D24" s="1"/>
      <c r="E24" s="1"/>
      <c r="F24" s="1"/>
      <c r="G24" s="1"/>
      <c r="H24" s="1"/>
      <c r="I24" s="1"/>
      <c r="J24" s="1"/>
      <c r="K24" s="1"/>
      <c r="L24" s="1"/>
      <c r="M24" s="4"/>
    </row>
    <row r="25" spans="1:13" ht="15" customHeight="1">
      <c r="A25" s="11"/>
      <c r="B25" s="12"/>
      <c r="C25" s="12"/>
      <c r="D25" s="12"/>
      <c r="E25" s="12"/>
      <c r="F25" s="12"/>
      <c r="G25" s="12"/>
      <c r="H25" s="12"/>
      <c r="I25" s="12"/>
      <c r="J25" s="12"/>
      <c r="K25" s="12"/>
      <c r="L25" s="12"/>
      <c r="M25" s="13"/>
    </row>
    <row r="26" spans="1:13" ht="15" customHeight="1">
      <c r="A26" s="11"/>
      <c r="B26" s="12"/>
      <c r="C26" s="12"/>
      <c r="D26" s="12"/>
      <c r="E26" s="12"/>
      <c r="F26" s="12"/>
      <c r="G26" s="12"/>
      <c r="H26" s="12"/>
      <c r="I26" s="12"/>
      <c r="J26" s="12"/>
      <c r="K26" s="12"/>
      <c r="L26" s="12"/>
      <c r="M26" s="13"/>
    </row>
    <row r="27" spans="1:13" ht="23.25" customHeight="1" thickBot="1">
      <c r="A27" s="189"/>
      <c r="B27" s="190"/>
      <c r="C27" s="190"/>
      <c r="D27" s="190"/>
      <c r="E27" s="190"/>
      <c r="F27" s="190"/>
      <c r="G27" s="190"/>
      <c r="H27" s="190"/>
      <c r="I27" s="190"/>
      <c r="J27" s="190"/>
      <c r="K27" s="190"/>
      <c r="L27" s="190"/>
      <c r="M27" s="191"/>
    </row>
    <row r="28" spans="1:13" ht="17.25" customHeight="1">
      <c r="A28" s="192" t="s">
        <v>25</v>
      </c>
      <c r="B28" s="193"/>
      <c r="C28" s="193"/>
      <c r="D28" s="193"/>
      <c r="E28" s="193"/>
      <c r="F28" s="193"/>
      <c r="G28" s="193"/>
      <c r="H28" s="193"/>
      <c r="I28" s="193"/>
      <c r="J28" s="193"/>
      <c r="K28" s="193"/>
      <c r="L28" s="193"/>
      <c r="M28" s="194"/>
    </row>
    <row r="29" spans="1:13" ht="30" customHeight="1" thickBot="1">
      <c r="A29" s="195" t="s">
        <v>26</v>
      </c>
      <c r="B29" s="196"/>
      <c r="C29" s="196"/>
      <c r="D29" s="196"/>
      <c r="E29" s="196"/>
      <c r="F29" s="196"/>
      <c r="G29" s="196"/>
      <c r="H29" s="196"/>
      <c r="I29" s="196"/>
      <c r="J29" s="196"/>
      <c r="K29" s="196"/>
      <c r="L29" s="196"/>
      <c r="M29" s="197"/>
    </row>
  </sheetData>
  <sheetProtection/>
  <mergeCells count="14">
    <mergeCell ref="A29:M29"/>
    <mergeCell ref="A17:M17"/>
    <mergeCell ref="A18:M18"/>
    <mergeCell ref="A15:M15"/>
    <mergeCell ref="A16:M16"/>
    <mergeCell ref="A23:M23"/>
    <mergeCell ref="A27:M27"/>
    <mergeCell ref="A28:M28"/>
    <mergeCell ref="A1:M1"/>
    <mergeCell ref="B3:M3"/>
    <mergeCell ref="A5:M5"/>
    <mergeCell ref="A6:M6"/>
    <mergeCell ref="A7:M7"/>
    <mergeCell ref="A10:M10"/>
  </mergeCells>
  <printOptions/>
  <pageMargins left="0.57" right="0.36" top="0.78" bottom="0.43" header="0.5" footer="0.32"/>
  <pageSetup orientation="portrait" paperSize="9" r:id="rId4"/>
  <drawing r:id="rId3"/>
  <legacyDrawing r:id="rId2"/>
  <oleObjects>
    <oleObject progId="hunmin.doc" shapeId="1549424" r:id="rId1"/>
  </oleObjects>
</worksheet>
</file>

<file path=xl/worksheets/sheet3.xml><?xml version="1.0" encoding="utf-8"?>
<worksheet xmlns="http://schemas.openxmlformats.org/spreadsheetml/2006/main" xmlns:r="http://schemas.openxmlformats.org/officeDocument/2006/relationships">
  <sheetPr>
    <tabColor rgb="FFFF0000"/>
  </sheetPr>
  <dimension ref="A1:L67"/>
  <sheetViews>
    <sheetView showGridLines="0" zoomScalePageLayoutView="0" workbookViewId="0" topLeftCell="A13">
      <selection activeCell="C28" sqref="C28:F28"/>
    </sheetView>
  </sheetViews>
  <sheetFormatPr defaultColWidth="8.88671875" defaultRowHeight="13.5"/>
  <cols>
    <col min="1" max="1" width="3.21484375" style="53" customWidth="1"/>
    <col min="2" max="2" width="3.3359375" style="53" customWidth="1"/>
    <col min="3" max="3" width="11.10546875" style="14" customWidth="1"/>
    <col min="4" max="4" width="9.5546875" style="14" customWidth="1"/>
    <col min="5" max="5" width="3.99609375" style="14" customWidth="1"/>
    <col min="6" max="6" width="12.88671875" style="14" customWidth="1"/>
    <col min="7" max="7" width="12.10546875" style="14" customWidth="1"/>
    <col min="8" max="8" width="9.6640625" style="14" customWidth="1"/>
    <col min="9" max="9" width="4.10546875" style="14" customWidth="1"/>
    <col min="10" max="10" width="12.10546875" style="14" customWidth="1"/>
    <col min="11" max="16384" width="8.88671875" style="14" customWidth="1"/>
  </cols>
  <sheetData>
    <row r="1" spans="1:10" ht="49.5" customHeight="1" thickBot="1">
      <c r="A1" s="228" t="s">
        <v>213</v>
      </c>
      <c r="B1" s="228"/>
      <c r="C1" s="228"/>
      <c r="D1" s="228"/>
      <c r="E1" s="228"/>
      <c r="F1" s="228"/>
      <c r="G1" s="228"/>
      <c r="H1" s="228"/>
      <c r="I1" s="228"/>
      <c r="J1" s="228"/>
    </row>
    <row r="2" spans="1:10" s="15" customFormat="1" ht="13.5" customHeight="1">
      <c r="A2" s="236" t="s">
        <v>43</v>
      </c>
      <c r="B2" s="222"/>
      <c r="C2" s="222" t="s">
        <v>29</v>
      </c>
      <c r="D2" s="222"/>
      <c r="E2" s="222"/>
      <c r="F2" s="222"/>
      <c r="G2" s="222" t="s">
        <v>30</v>
      </c>
      <c r="H2" s="222"/>
      <c r="I2" s="222"/>
      <c r="J2" s="223"/>
    </row>
    <row r="3" spans="1:10" s="15" customFormat="1" ht="13.5" customHeight="1">
      <c r="A3" s="214" t="s">
        <v>44</v>
      </c>
      <c r="B3" s="215"/>
      <c r="C3" s="215" t="s">
        <v>158</v>
      </c>
      <c r="D3" s="215"/>
      <c r="E3" s="215"/>
      <c r="F3" s="215"/>
      <c r="G3" s="215" t="s">
        <v>159</v>
      </c>
      <c r="H3" s="215"/>
      <c r="I3" s="215"/>
      <c r="J3" s="216"/>
    </row>
    <row r="4" spans="1:10" s="15" customFormat="1" ht="13.5" customHeight="1">
      <c r="A4" s="214" t="s">
        <v>45</v>
      </c>
      <c r="B4" s="215"/>
      <c r="C4" s="215" t="s">
        <v>157</v>
      </c>
      <c r="D4" s="215"/>
      <c r="E4" s="215"/>
      <c r="F4" s="215"/>
      <c r="G4" s="215" t="s">
        <v>157</v>
      </c>
      <c r="H4" s="215"/>
      <c r="I4" s="215"/>
      <c r="J4" s="216"/>
    </row>
    <row r="5" spans="1:10" s="17" customFormat="1" ht="172.5" customHeight="1">
      <c r="A5" s="220" t="s">
        <v>46</v>
      </c>
      <c r="B5" s="16" t="s">
        <v>47</v>
      </c>
      <c r="C5" s="218"/>
      <c r="D5" s="218"/>
      <c r="E5" s="218"/>
      <c r="F5" s="218"/>
      <c r="G5" s="218"/>
      <c r="H5" s="218"/>
      <c r="I5" s="218"/>
      <c r="J5" s="219"/>
    </row>
    <row r="6" spans="1:10" s="15" customFormat="1" ht="54.75" customHeight="1">
      <c r="A6" s="220"/>
      <c r="B6" s="18" t="s">
        <v>48</v>
      </c>
      <c r="C6" s="217" t="s">
        <v>24</v>
      </c>
      <c r="D6" s="217"/>
      <c r="E6" s="217"/>
      <c r="F6" s="217"/>
      <c r="G6" s="217" t="s">
        <v>2</v>
      </c>
      <c r="H6" s="217"/>
      <c r="I6" s="217"/>
      <c r="J6" s="221"/>
    </row>
    <row r="7" spans="1:10" s="15" customFormat="1" ht="54.75" customHeight="1">
      <c r="A7" s="245" t="s">
        <v>49</v>
      </c>
      <c r="B7" s="19" t="s">
        <v>50</v>
      </c>
      <c r="C7" s="217" t="s">
        <v>168</v>
      </c>
      <c r="D7" s="217"/>
      <c r="E7" s="217"/>
      <c r="F7" s="217"/>
      <c r="G7" s="217" t="s">
        <v>166</v>
      </c>
      <c r="H7" s="217"/>
      <c r="I7" s="217"/>
      <c r="J7" s="221"/>
    </row>
    <row r="8" spans="1:10" s="15" customFormat="1" ht="35.25" customHeight="1">
      <c r="A8" s="245"/>
      <c r="B8" s="19" t="s">
        <v>51</v>
      </c>
      <c r="C8" s="217" t="s">
        <v>167</v>
      </c>
      <c r="D8" s="217"/>
      <c r="E8" s="217"/>
      <c r="F8" s="217"/>
      <c r="G8" s="217" t="s">
        <v>160</v>
      </c>
      <c r="H8" s="217"/>
      <c r="I8" s="217"/>
      <c r="J8" s="221"/>
    </row>
    <row r="9" spans="1:10" s="15" customFormat="1" ht="48" customHeight="1">
      <c r="A9" s="20" t="s">
        <v>52</v>
      </c>
      <c r="B9" s="21" t="s">
        <v>53</v>
      </c>
      <c r="C9" s="224" t="s">
        <v>265</v>
      </c>
      <c r="D9" s="224"/>
      <c r="E9" s="224"/>
      <c r="F9" s="224"/>
      <c r="G9" s="224" t="s">
        <v>1</v>
      </c>
      <c r="H9" s="224"/>
      <c r="I9" s="224"/>
      <c r="J9" s="225"/>
    </row>
    <row r="10" spans="1:10" s="15" customFormat="1" ht="45" customHeight="1">
      <c r="A10" s="229" t="s">
        <v>54</v>
      </c>
      <c r="B10" s="23" t="s">
        <v>55</v>
      </c>
      <c r="C10" s="217" t="s">
        <v>267</v>
      </c>
      <c r="D10" s="217"/>
      <c r="E10" s="217"/>
      <c r="F10" s="217"/>
      <c r="G10" s="217" t="s">
        <v>169</v>
      </c>
      <c r="H10" s="217"/>
      <c r="I10" s="217"/>
      <c r="J10" s="221"/>
    </row>
    <row r="11" spans="1:10" s="15" customFormat="1" ht="59.25" customHeight="1">
      <c r="A11" s="229"/>
      <c r="B11" s="23" t="s">
        <v>56</v>
      </c>
      <c r="C11" s="217" t="s">
        <v>266</v>
      </c>
      <c r="D11" s="217"/>
      <c r="E11" s="217"/>
      <c r="F11" s="217"/>
      <c r="G11" s="217" t="s">
        <v>208</v>
      </c>
      <c r="H11" s="217"/>
      <c r="I11" s="217"/>
      <c r="J11" s="221"/>
    </row>
    <row r="12" spans="1:10" s="15" customFormat="1" ht="15" customHeight="1">
      <c r="A12" s="229" t="s">
        <v>57</v>
      </c>
      <c r="B12" s="23" t="s">
        <v>58</v>
      </c>
      <c r="C12" s="226" t="s">
        <v>238</v>
      </c>
      <c r="D12" s="226"/>
      <c r="E12" s="226"/>
      <c r="F12" s="226"/>
      <c r="G12" s="226" t="s">
        <v>239</v>
      </c>
      <c r="H12" s="226"/>
      <c r="I12" s="226"/>
      <c r="J12" s="227"/>
    </row>
    <row r="13" spans="1:10" s="15" customFormat="1" ht="15" customHeight="1">
      <c r="A13" s="229"/>
      <c r="B13" s="23" t="s">
        <v>59</v>
      </c>
      <c r="C13" s="226" t="s">
        <v>60</v>
      </c>
      <c r="D13" s="226"/>
      <c r="E13" s="226"/>
      <c r="F13" s="226"/>
      <c r="G13" s="226" t="s">
        <v>205</v>
      </c>
      <c r="H13" s="226"/>
      <c r="I13" s="226"/>
      <c r="J13" s="227"/>
    </row>
    <row r="14" spans="1:10" s="15" customFormat="1" ht="15" customHeight="1">
      <c r="A14" s="229"/>
      <c r="B14" s="23" t="s">
        <v>61</v>
      </c>
      <c r="C14" s="256" t="s">
        <v>207</v>
      </c>
      <c r="D14" s="256"/>
      <c r="E14" s="256"/>
      <c r="F14" s="256"/>
      <c r="G14" s="256" t="s">
        <v>209</v>
      </c>
      <c r="H14" s="256"/>
      <c r="I14" s="256"/>
      <c r="J14" s="257"/>
    </row>
    <row r="15" spans="1:10" s="15" customFormat="1" ht="15" customHeight="1">
      <c r="A15" s="229"/>
      <c r="B15" s="23" t="s">
        <v>62</v>
      </c>
      <c r="C15" s="226" t="s">
        <v>274</v>
      </c>
      <c r="D15" s="226"/>
      <c r="E15" s="226"/>
      <c r="F15" s="226"/>
      <c r="G15" s="226" t="s">
        <v>242</v>
      </c>
      <c r="H15" s="226"/>
      <c r="I15" s="226"/>
      <c r="J15" s="227"/>
    </row>
    <row r="16" spans="1:10" s="15" customFormat="1" ht="15" customHeight="1">
      <c r="A16" s="229"/>
      <c r="B16" s="23" t="s">
        <v>63</v>
      </c>
      <c r="C16" s="226" t="s">
        <v>240</v>
      </c>
      <c r="D16" s="226"/>
      <c r="E16" s="226"/>
      <c r="F16" s="226"/>
      <c r="G16" s="226" t="s">
        <v>241</v>
      </c>
      <c r="H16" s="226"/>
      <c r="I16" s="226"/>
      <c r="J16" s="227"/>
    </row>
    <row r="17" spans="1:10" s="15" customFormat="1" ht="15" customHeight="1">
      <c r="A17" s="260" t="s">
        <v>64</v>
      </c>
      <c r="B17" s="226"/>
      <c r="C17" s="226"/>
      <c r="D17" s="261" t="s">
        <v>273</v>
      </c>
      <c r="E17" s="261"/>
      <c r="F17" s="261"/>
      <c r="G17" s="262" t="s">
        <v>206</v>
      </c>
      <c r="H17" s="262"/>
      <c r="I17" s="262"/>
      <c r="J17" s="263"/>
    </row>
    <row r="18" spans="1:10" s="15" customFormat="1" ht="89.25" customHeight="1">
      <c r="A18" s="22" t="s">
        <v>65</v>
      </c>
      <c r="B18" s="23" t="s">
        <v>66</v>
      </c>
      <c r="C18" s="264" t="s">
        <v>243</v>
      </c>
      <c r="D18" s="264"/>
      <c r="E18" s="264"/>
      <c r="F18" s="264"/>
      <c r="G18" s="264"/>
      <c r="H18" s="264"/>
      <c r="I18" s="264"/>
      <c r="J18" s="265"/>
    </row>
    <row r="19" spans="1:12" s="15" customFormat="1" ht="45" customHeight="1" thickBot="1">
      <c r="A19" s="258" t="s">
        <v>67</v>
      </c>
      <c r="B19" s="259"/>
      <c r="C19" s="266" t="s">
        <v>275</v>
      </c>
      <c r="D19" s="266"/>
      <c r="E19" s="266"/>
      <c r="F19" s="266"/>
      <c r="G19" s="266"/>
      <c r="H19" s="266"/>
      <c r="I19" s="266"/>
      <c r="J19" s="267"/>
      <c r="L19" s="119"/>
    </row>
    <row r="20" spans="1:10" s="15" customFormat="1" ht="15" customHeight="1">
      <c r="A20" s="25"/>
      <c r="B20" s="25"/>
      <c r="C20" s="25"/>
      <c r="D20" s="25"/>
      <c r="E20" s="25"/>
      <c r="F20" s="25"/>
      <c r="G20" s="25"/>
      <c r="H20" s="25"/>
      <c r="I20" s="25"/>
      <c r="J20" s="25"/>
    </row>
    <row r="21" spans="1:10" s="15" customFormat="1" ht="15" customHeight="1">
      <c r="A21" s="25"/>
      <c r="B21" s="25"/>
      <c r="C21" s="25"/>
      <c r="D21" s="25"/>
      <c r="E21" s="25"/>
      <c r="F21" s="25"/>
      <c r="G21" s="25"/>
      <c r="H21" s="25"/>
      <c r="I21" s="25"/>
      <c r="J21" s="25"/>
    </row>
    <row r="22" spans="1:10" s="15" customFormat="1" ht="15" customHeight="1">
      <c r="A22" s="25"/>
      <c r="B22" s="25"/>
      <c r="C22" s="25"/>
      <c r="D22" s="25"/>
      <c r="E22" s="25"/>
      <c r="F22" s="25"/>
      <c r="G22" s="25"/>
      <c r="H22" s="25"/>
      <c r="I22" s="25"/>
      <c r="J22" s="25"/>
    </row>
    <row r="23" spans="1:10" s="15" customFormat="1" ht="49.5" customHeight="1" thickBot="1">
      <c r="A23" s="228" t="s">
        <v>224</v>
      </c>
      <c r="B23" s="228"/>
      <c r="C23" s="228"/>
      <c r="D23" s="228"/>
      <c r="E23" s="228"/>
      <c r="F23" s="228"/>
      <c r="G23" s="228"/>
      <c r="H23" s="228"/>
      <c r="I23" s="228"/>
      <c r="J23" s="228"/>
    </row>
    <row r="24" spans="1:10" s="15" customFormat="1" ht="15" customHeight="1">
      <c r="A24" s="233" t="s">
        <v>43</v>
      </c>
      <c r="B24" s="234"/>
      <c r="C24" s="222" t="str">
        <f>C2</f>
        <v>제1안</v>
      </c>
      <c r="D24" s="222"/>
      <c r="E24" s="222"/>
      <c r="F24" s="222"/>
      <c r="G24" s="222" t="str">
        <f>G2</f>
        <v>제2안</v>
      </c>
      <c r="H24" s="222"/>
      <c r="I24" s="222"/>
      <c r="J24" s="223"/>
    </row>
    <row r="25" spans="1:10" s="15" customFormat="1" ht="15" customHeight="1">
      <c r="A25" s="230" t="s">
        <v>45</v>
      </c>
      <c r="B25" s="218"/>
      <c r="C25" s="215" t="str">
        <f>C3</f>
        <v>HEAT PUMP식 휴먼공조기</v>
      </c>
      <c r="D25" s="215"/>
      <c r="E25" s="215"/>
      <c r="F25" s="215"/>
      <c r="G25" s="215" t="str">
        <f>G3</f>
        <v>수냉식 스크류칠러 + LNG스팀보일러 +AHU</v>
      </c>
      <c r="H25" s="215"/>
      <c r="I25" s="215"/>
      <c r="J25" s="216"/>
    </row>
    <row r="26" spans="1:10" s="15" customFormat="1" ht="15" customHeight="1">
      <c r="A26" s="246" t="s">
        <v>68</v>
      </c>
      <c r="B26" s="247"/>
      <c r="C26" s="247"/>
      <c r="D26" s="247"/>
      <c r="E26" s="247"/>
      <c r="F26" s="247"/>
      <c r="G26" s="247"/>
      <c r="H26" s="247"/>
      <c r="I26" s="247"/>
      <c r="J26" s="248"/>
    </row>
    <row r="27" spans="1:10" s="15" customFormat="1" ht="15" customHeight="1">
      <c r="A27" s="238" t="s">
        <v>69</v>
      </c>
      <c r="B27" s="239"/>
      <c r="C27" s="215" t="s">
        <v>218</v>
      </c>
      <c r="D27" s="215"/>
      <c r="E27" s="215"/>
      <c r="F27" s="215"/>
      <c r="G27" s="215" t="s">
        <v>218</v>
      </c>
      <c r="H27" s="215"/>
      <c r="I27" s="215"/>
      <c r="J27" s="216"/>
    </row>
    <row r="28" spans="1:10" s="15" customFormat="1" ht="15" customHeight="1">
      <c r="A28" s="238" t="s">
        <v>70</v>
      </c>
      <c r="B28" s="239"/>
      <c r="C28" s="240" t="s">
        <v>236</v>
      </c>
      <c r="D28" s="240"/>
      <c r="E28" s="240"/>
      <c r="F28" s="240"/>
      <c r="G28" s="240" t="str">
        <f>C28</f>
        <v>375,000㎉/h</v>
      </c>
      <c r="H28" s="240"/>
      <c r="I28" s="240"/>
      <c r="J28" s="249"/>
    </row>
    <row r="29" spans="1:10" s="15" customFormat="1" ht="15" customHeight="1">
      <c r="A29" s="235" t="s">
        <v>71</v>
      </c>
      <c r="B29" s="237" t="s">
        <v>72</v>
      </c>
      <c r="C29" s="26" t="s">
        <v>73</v>
      </c>
      <c r="D29" s="26" t="s">
        <v>74</v>
      </c>
      <c r="E29" s="26" t="s">
        <v>75</v>
      </c>
      <c r="F29" s="26" t="s">
        <v>76</v>
      </c>
      <c r="G29" s="26" t="s">
        <v>73</v>
      </c>
      <c r="H29" s="26" t="s">
        <v>74</v>
      </c>
      <c r="I29" s="26" t="s">
        <v>75</v>
      </c>
      <c r="J29" s="27" t="s">
        <v>76</v>
      </c>
    </row>
    <row r="30" spans="1:10" s="15" customFormat="1" ht="15" customHeight="1">
      <c r="A30" s="235"/>
      <c r="B30" s="237"/>
      <c r="C30" s="28" t="s">
        <v>77</v>
      </c>
      <c r="D30" s="28" t="s">
        <v>173</v>
      </c>
      <c r="E30" s="28">
        <v>1</v>
      </c>
      <c r="F30" s="29" t="s">
        <v>172</v>
      </c>
      <c r="G30" s="19" t="s">
        <v>170</v>
      </c>
      <c r="H30" s="30" t="s">
        <v>173</v>
      </c>
      <c r="I30" s="30">
        <v>1</v>
      </c>
      <c r="J30" s="99">
        <v>53300000</v>
      </c>
    </row>
    <row r="31" spans="1:10" s="15" customFormat="1" ht="15" customHeight="1">
      <c r="A31" s="235"/>
      <c r="B31" s="237"/>
      <c r="C31" s="28"/>
      <c r="D31" s="118"/>
      <c r="E31" s="28"/>
      <c r="F31" s="29"/>
      <c r="G31" s="28"/>
      <c r="H31" s="118"/>
      <c r="I31" s="30"/>
      <c r="J31" s="99"/>
    </row>
    <row r="32" spans="1:10" s="15" customFormat="1" ht="15" customHeight="1">
      <c r="A32" s="235"/>
      <c r="B32" s="237"/>
      <c r="C32" s="28"/>
      <c r="D32" s="31"/>
      <c r="E32" s="28"/>
      <c r="F32" s="29"/>
      <c r="G32" s="23" t="s">
        <v>161</v>
      </c>
      <c r="H32" s="30" t="s">
        <v>173</v>
      </c>
      <c r="I32" s="30">
        <v>1</v>
      </c>
      <c r="J32" s="99">
        <v>18500000</v>
      </c>
    </row>
    <row r="33" spans="1:10" s="15" customFormat="1" ht="15" customHeight="1">
      <c r="A33" s="235"/>
      <c r="B33" s="237"/>
      <c r="C33" s="26"/>
      <c r="D33" s="31"/>
      <c r="E33" s="28"/>
      <c r="F33" s="29"/>
      <c r="G33" s="23"/>
      <c r="H33" s="30"/>
      <c r="I33" s="30"/>
      <c r="J33" s="99"/>
    </row>
    <row r="34" spans="1:10" s="15" customFormat="1" ht="15" customHeight="1">
      <c r="A34" s="235"/>
      <c r="B34" s="237"/>
      <c r="C34" s="28"/>
      <c r="D34" s="31"/>
      <c r="E34" s="28"/>
      <c r="F34" s="29"/>
      <c r="G34" s="23" t="s">
        <v>162</v>
      </c>
      <c r="H34" s="30" t="s">
        <v>174</v>
      </c>
      <c r="I34" s="30">
        <v>1</v>
      </c>
      <c r="J34" s="99">
        <v>31000000</v>
      </c>
    </row>
    <row r="35" spans="1:10" s="15" customFormat="1" ht="15" customHeight="1">
      <c r="A35" s="235"/>
      <c r="B35" s="237"/>
      <c r="C35" s="28"/>
      <c r="D35" s="31"/>
      <c r="E35" s="28"/>
      <c r="F35" s="29"/>
      <c r="G35" s="23"/>
      <c r="H35" s="30"/>
      <c r="I35" s="30"/>
      <c r="J35" s="99"/>
    </row>
    <row r="36" spans="1:10" s="15" customFormat="1" ht="15" customHeight="1">
      <c r="A36" s="235"/>
      <c r="B36" s="237"/>
      <c r="C36" s="28" t="s">
        <v>163</v>
      </c>
      <c r="D36" s="100" t="s">
        <v>171</v>
      </c>
      <c r="E36" s="28">
        <v>1</v>
      </c>
      <c r="F36" s="29">
        <v>170000000</v>
      </c>
      <c r="G36" s="28" t="s">
        <v>163</v>
      </c>
      <c r="H36" s="100" t="s">
        <v>171</v>
      </c>
      <c r="I36" s="28">
        <v>1</v>
      </c>
      <c r="J36" s="32">
        <v>56000000</v>
      </c>
    </row>
    <row r="37" spans="1:10" s="15" customFormat="1" ht="15" customHeight="1">
      <c r="A37" s="235"/>
      <c r="B37" s="237"/>
      <c r="C37" s="28"/>
      <c r="D37" s="100"/>
      <c r="E37" s="28"/>
      <c r="F37" s="29"/>
      <c r="G37" s="28"/>
      <c r="H37" s="100"/>
      <c r="I37" s="28"/>
      <c r="J37" s="32"/>
    </row>
    <row r="38" spans="1:10" s="15" customFormat="1" ht="15" customHeight="1">
      <c r="A38" s="235"/>
      <c r="B38" s="237"/>
      <c r="C38" s="28" t="s">
        <v>78</v>
      </c>
      <c r="D38" s="33"/>
      <c r="E38" s="28"/>
      <c r="F38" s="29"/>
      <c r="G38" s="28"/>
      <c r="H38" s="33"/>
      <c r="I38" s="28"/>
      <c r="J38" s="32"/>
    </row>
    <row r="39" spans="1:10" s="15" customFormat="1" ht="15" customHeight="1">
      <c r="A39" s="235"/>
      <c r="B39" s="237"/>
      <c r="C39" s="28"/>
      <c r="D39" s="100"/>
      <c r="E39" s="28"/>
      <c r="F39" s="29"/>
      <c r="G39" s="30" t="s">
        <v>164</v>
      </c>
      <c r="H39" s="55" t="s">
        <v>225</v>
      </c>
      <c r="I39" s="30">
        <v>2</v>
      </c>
      <c r="J39" s="99">
        <v>12000000</v>
      </c>
    </row>
    <row r="40" spans="1:10" s="15" customFormat="1" ht="15" customHeight="1">
      <c r="A40" s="235"/>
      <c r="B40" s="237"/>
      <c r="C40" s="28"/>
      <c r="D40" s="34"/>
      <c r="E40" s="28"/>
      <c r="F40" s="29"/>
      <c r="G40" s="30"/>
      <c r="H40" s="55"/>
      <c r="I40" s="30"/>
      <c r="J40" s="99"/>
    </row>
    <row r="41" spans="1:10" s="15" customFormat="1" ht="15" customHeight="1">
      <c r="A41" s="235"/>
      <c r="B41" s="237"/>
      <c r="C41" s="28"/>
      <c r="D41" s="34"/>
      <c r="E41" s="28"/>
      <c r="F41" s="29"/>
      <c r="G41" s="30" t="s">
        <v>165</v>
      </c>
      <c r="H41" s="55" t="s">
        <v>226</v>
      </c>
      <c r="I41" s="30">
        <v>2</v>
      </c>
      <c r="J41" s="99">
        <v>6000000</v>
      </c>
    </row>
    <row r="42" spans="1:10" s="15" customFormat="1" ht="15" customHeight="1">
      <c r="A42" s="235"/>
      <c r="B42" s="237"/>
      <c r="C42" s="28"/>
      <c r="D42" s="34"/>
      <c r="E42" s="28"/>
      <c r="F42" s="29"/>
      <c r="G42" s="30"/>
      <c r="H42" s="55"/>
      <c r="I42" s="30"/>
      <c r="J42" s="99"/>
    </row>
    <row r="43" spans="1:10" s="15" customFormat="1" ht="15" customHeight="1">
      <c r="A43" s="235"/>
      <c r="B43" s="237"/>
      <c r="C43" s="28"/>
      <c r="D43" s="34"/>
      <c r="E43" s="28"/>
      <c r="F43" s="29"/>
      <c r="G43" s="28" t="s">
        <v>191</v>
      </c>
      <c r="H43" s="34"/>
      <c r="I43" s="28">
        <v>1</v>
      </c>
      <c r="J43" s="32">
        <v>18000000</v>
      </c>
    </row>
    <row r="44" spans="1:10" s="15" customFormat="1" ht="15" customHeight="1">
      <c r="A44" s="235"/>
      <c r="B44" s="237"/>
      <c r="C44" s="28"/>
      <c r="D44" s="28"/>
      <c r="E44" s="28"/>
      <c r="F44" s="29"/>
      <c r="G44" s="28" t="s">
        <v>192</v>
      </c>
      <c r="H44" s="28"/>
      <c r="I44" s="28">
        <v>1</v>
      </c>
      <c r="J44" s="32">
        <v>10000000</v>
      </c>
    </row>
    <row r="45" spans="1:10" s="15" customFormat="1" ht="15" customHeight="1">
      <c r="A45" s="235"/>
      <c r="B45" s="237"/>
      <c r="C45" s="28" t="s">
        <v>79</v>
      </c>
      <c r="D45" s="28" t="s">
        <v>80</v>
      </c>
      <c r="E45" s="28">
        <v>1</v>
      </c>
      <c r="F45" s="29">
        <v>135000000</v>
      </c>
      <c r="G45" s="28" t="s">
        <v>79</v>
      </c>
      <c r="H45" s="28" t="s">
        <v>80</v>
      </c>
      <c r="I45" s="28">
        <v>1</v>
      </c>
      <c r="J45" s="32">
        <f>F45</f>
        <v>135000000</v>
      </c>
    </row>
    <row r="46" spans="1:10" s="15" customFormat="1" ht="15" customHeight="1">
      <c r="A46" s="235"/>
      <c r="B46" s="237"/>
      <c r="C46" s="28" t="s">
        <v>81</v>
      </c>
      <c r="D46" s="35">
        <f>SUM('운전비용비교(VS냉동기-LNG)'!G4:G26)*1.1</f>
        <v>279.95000000000005</v>
      </c>
      <c r="E46" s="28">
        <v>1</v>
      </c>
      <c r="F46" s="29">
        <f>D46*75000</f>
        <v>20996250.000000004</v>
      </c>
      <c r="G46" s="28" t="s">
        <v>81</v>
      </c>
      <c r="H46" s="35">
        <f>('운전비용비교(VS냉동기-LNG)'!I30*1.2)</f>
        <v>229.43999999999997</v>
      </c>
      <c r="I46" s="28">
        <v>1</v>
      </c>
      <c r="J46" s="32">
        <f>H46*75000</f>
        <v>17207999.999999996</v>
      </c>
    </row>
    <row r="47" spans="1:10" s="15" customFormat="1" ht="15" customHeight="1">
      <c r="A47" s="235"/>
      <c r="B47" s="237"/>
      <c r="C47" s="28" t="s">
        <v>82</v>
      </c>
      <c r="D47" s="28" t="s">
        <v>83</v>
      </c>
      <c r="E47" s="28">
        <v>1</v>
      </c>
      <c r="F47" s="29">
        <v>2450000</v>
      </c>
      <c r="G47" s="28" t="s">
        <v>82</v>
      </c>
      <c r="H47" s="28" t="s">
        <v>232</v>
      </c>
      <c r="I47" s="28">
        <v>1</v>
      </c>
      <c r="J47" s="32">
        <v>25000000</v>
      </c>
    </row>
    <row r="48" spans="1:10" s="15" customFormat="1" ht="15" customHeight="1">
      <c r="A48" s="235"/>
      <c r="B48" s="237"/>
      <c r="C48" s="28" t="s">
        <v>84</v>
      </c>
      <c r="D48" s="36">
        <v>0.05</v>
      </c>
      <c r="E48" s="28">
        <v>1</v>
      </c>
      <c r="F48" s="29">
        <f>SUM(F30:F47)*0.05</f>
        <v>16422312.5</v>
      </c>
      <c r="G48" s="28" t="s">
        <v>84</v>
      </c>
      <c r="H48" s="36">
        <v>0.05</v>
      </c>
      <c r="I48" s="28">
        <v>1</v>
      </c>
      <c r="J48" s="32">
        <f>SUM(J30:J47)*0.05</f>
        <v>19100400</v>
      </c>
    </row>
    <row r="49" spans="1:10" s="15" customFormat="1" ht="15" customHeight="1">
      <c r="A49" s="235"/>
      <c r="B49" s="37" t="s">
        <v>85</v>
      </c>
      <c r="C49" s="232"/>
      <c r="D49" s="232"/>
      <c r="E49" s="232"/>
      <c r="F49" s="38">
        <f>SUM(F30:F48)</f>
        <v>344868562.5</v>
      </c>
      <c r="G49" s="232"/>
      <c r="H49" s="232"/>
      <c r="I49" s="232"/>
      <c r="J49" s="39">
        <f>SUM(J30:J48)</f>
        <v>401108400</v>
      </c>
    </row>
    <row r="50" spans="1:10" s="15" customFormat="1" ht="15" customHeight="1">
      <c r="A50" s="230" t="s">
        <v>86</v>
      </c>
      <c r="B50" s="218"/>
      <c r="C50" s="215"/>
      <c r="D50" s="215"/>
      <c r="E50" s="215"/>
      <c r="F50" s="40"/>
      <c r="G50" s="215" t="s">
        <v>87</v>
      </c>
      <c r="H50" s="215"/>
      <c r="I50" s="215"/>
      <c r="J50" s="41">
        <f>F49-J49</f>
        <v>-56239837.5</v>
      </c>
    </row>
    <row r="51" spans="1:10" s="15" customFormat="1" ht="15" customHeight="1">
      <c r="A51" s="253" t="s">
        <v>88</v>
      </c>
      <c r="B51" s="254"/>
      <c r="C51" s="254"/>
      <c r="D51" s="254"/>
      <c r="E51" s="254"/>
      <c r="F51" s="254"/>
      <c r="G51" s="254"/>
      <c r="H51" s="254"/>
      <c r="I51" s="254"/>
      <c r="J51" s="255"/>
    </row>
    <row r="52" spans="1:10" s="15" customFormat="1" ht="15" customHeight="1">
      <c r="A52" s="250" t="s">
        <v>89</v>
      </c>
      <c r="B52" s="251" t="s">
        <v>72</v>
      </c>
      <c r="C52" s="30" t="s">
        <v>90</v>
      </c>
      <c r="D52" s="30"/>
      <c r="E52" s="30"/>
      <c r="F52" s="42">
        <f>'운전비용비교(VS냉동기-LNG)'!F74</f>
        <v>10065812.625</v>
      </c>
      <c r="G52" s="30" t="s">
        <v>90</v>
      </c>
      <c r="H52" s="30"/>
      <c r="I52" s="30"/>
      <c r="J52" s="43">
        <f>'운전비용비교(VS냉동기-LNG)'!K74</f>
        <v>17702712</v>
      </c>
    </row>
    <row r="53" spans="1:10" s="15" customFormat="1" ht="15" customHeight="1">
      <c r="A53" s="250"/>
      <c r="B53" s="251"/>
      <c r="C53" s="30" t="s">
        <v>91</v>
      </c>
      <c r="D53" s="30"/>
      <c r="E53" s="30"/>
      <c r="F53" s="42">
        <f>'운전비용비교(VS냉동기-LNG)'!F75</f>
        <v>2668932</v>
      </c>
      <c r="G53" s="30" t="s">
        <v>91</v>
      </c>
      <c r="H53" s="30"/>
      <c r="I53" s="30"/>
      <c r="J53" s="43">
        <f>'운전비용비교(VS냉동기-LNG)'!K75</f>
        <v>2511936</v>
      </c>
    </row>
    <row r="54" spans="1:10" s="15" customFormat="1" ht="15" customHeight="1">
      <c r="A54" s="250"/>
      <c r="B54" s="251"/>
      <c r="C54" s="30" t="s">
        <v>92</v>
      </c>
      <c r="D54" s="30"/>
      <c r="E54" s="30"/>
      <c r="F54" s="42">
        <f>'운전비용비교(VS냉동기-LNG)'!F76</f>
        <v>8331190.875</v>
      </c>
      <c r="G54" s="30" t="s">
        <v>92</v>
      </c>
      <c r="H54" s="30"/>
      <c r="I54" s="30"/>
      <c r="J54" s="43">
        <f>'운전비용비교(VS냉동기-LNG)'!K76</f>
        <v>22594747.3704</v>
      </c>
    </row>
    <row r="55" spans="1:10" s="15" customFormat="1" ht="15" customHeight="1">
      <c r="A55" s="250"/>
      <c r="B55" s="251"/>
      <c r="C55" s="30" t="s">
        <v>93</v>
      </c>
      <c r="D55" s="30">
        <v>5280</v>
      </c>
      <c r="E55" s="44">
        <f>'운전비용비교(VS냉동기-LNG)'!E78</f>
        <v>233.39999999999998</v>
      </c>
      <c r="F55" s="42">
        <f>'운전비용비교(VS냉동기-LNG)'!F78</f>
        <v>14788223.999999996</v>
      </c>
      <c r="G55" s="30" t="s">
        <v>93</v>
      </c>
      <c r="H55" s="30">
        <f>D55</f>
        <v>5280</v>
      </c>
      <c r="I55" s="44">
        <f>'운전비용비교(VS냉동기-LNG)'!J78</f>
        <v>229.43999999999997</v>
      </c>
      <c r="J55" s="43">
        <f>'운전비용비교(VS냉동기-LNG)'!K78</f>
        <v>14537318.399999999</v>
      </c>
    </row>
    <row r="56" spans="1:10" s="15" customFormat="1" ht="15" customHeight="1">
      <c r="A56" s="250"/>
      <c r="B56" s="251"/>
      <c r="C56" s="30" t="s">
        <v>94</v>
      </c>
      <c r="D56" s="30">
        <f>'운전비용비교(VS냉동기-LNG)'!D79</f>
        <v>0</v>
      </c>
      <c r="E56" s="30">
        <v>12</v>
      </c>
      <c r="F56" s="42">
        <f>'운전비용비교(VS냉동기-LNG)'!F79</f>
        <v>0</v>
      </c>
      <c r="G56" s="30" t="s">
        <v>94</v>
      </c>
      <c r="H56" s="30">
        <f>'운전비용비교(VS냉동기-LNG)'!I79</f>
        <v>76000</v>
      </c>
      <c r="I56" s="30">
        <v>12</v>
      </c>
      <c r="J56" s="43">
        <f>'운전비용비교(VS냉동기-LNG)'!K79</f>
        <v>912000</v>
      </c>
    </row>
    <row r="57" spans="1:10" s="15" customFormat="1" ht="15" customHeight="1">
      <c r="A57" s="250"/>
      <c r="B57" s="45" t="s">
        <v>85</v>
      </c>
      <c r="C57" s="231"/>
      <c r="D57" s="231"/>
      <c r="E57" s="231"/>
      <c r="F57" s="47">
        <f>SUM(F52:F56)</f>
        <v>35854159.5</v>
      </c>
      <c r="G57" s="231"/>
      <c r="H57" s="231"/>
      <c r="I57" s="231"/>
      <c r="J57" s="48">
        <f>SUM(J52:J56)</f>
        <v>58258713.770399995</v>
      </c>
    </row>
    <row r="58" spans="1:10" s="15" customFormat="1" ht="15" customHeight="1">
      <c r="A58" s="230" t="s">
        <v>95</v>
      </c>
      <c r="B58" s="218"/>
      <c r="C58" s="252" t="s">
        <v>96</v>
      </c>
      <c r="D58" s="252"/>
      <c r="E58" s="252"/>
      <c r="F58" s="40"/>
      <c r="G58" s="215" t="s">
        <v>87</v>
      </c>
      <c r="H58" s="215"/>
      <c r="I58" s="215"/>
      <c r="J58" s="41">
        <f>F57-J57</f>
        <v>-22404554.270399995</v>
      </c>
    </row>
    <row r="59" spans="1:10" s="15" customFormat="1" ht="15" customHeight="1">
      <c r="A59" s="250" t="s">
        <v>97</v>
      </c>
      <c r="B59" s="251" t="s">
        <v>72</v>
      </c>
      <c r="C59" s="30" t="s">
        <v>199</v>
      </c>
      <c r="D59" s="213" t="s">
        <v>202</v>
      </c>
      <c r="E59" s="213"/>
      <c r="F59" s="42">
        <f>'운전비용비교(VS냉동기-LNG)'!F89</f>
        <v>1550000</v>
      </c>
      <c r="G59" s="30" t="s">
        <v>199</v>
      </c>
      <c r="H59" s="213" t="s">
        <v>202</v>
      </c>
      <c r="I59" s="213"/>
      <c r="J59" s="43">
        <f>'운전비용비교(VS냉동기-LNG)'!K89</f>
        <v>3400000</v>
      </c>
    </row>
    <row r="60" spans="1:10" s="15" customFormat="1" ht="15" customHeight="1">
      <c r="A60" s="250"/>
      <c r="B60" s="251"/>
      <c r="C60" s="30"/>
      <c r="D60" s="213"/>
      <c r="E60" s="213"/>
      <c r="F60" s="42"/>
      <c r="G60" s="30"/>
      <c r="H60" s="213"/>
      <c r="I60" s="213"/>
      <c r="J60" s="43"/>
    </row>
    <row r="61" spans="1:10" s="15" customFormat="1" ht="15" customHeight="1">
      <c r="A61" s="250"/>
      <c r="B61" s="251"/>
      <c r="C61" s="30"/>
      <c r="D61" s="213"/>
      <c r="E61" s="213"/>
      <c r="F61" s="42"/>
      <c r="G61" s="30"/>
      <c r="H61" s="213"/>
      <c r="I61" s="213"/>
      <c r="J61" s="43"/>
    </row>
    <row r="62" spans="1:10" s="15" customFormat="1" ht="15" customHeight="1">
      <c r="A62" s="250"/>
      <c r="B62" s="251"/>
      <c r="C62" s="30" t="s">
        <v>201</v>
      </c>
      <c r="D62" s="213" t="s">
        <v>189</v>
      </c>
      <c r="E62" s="213"/>
      <c r="F62" s="42">
        <f>'운전비용비교(VS냉동기-LNG)'!F91</f>
        <v>6000000</v>
      </c>
      <c r="G62" s="30" t="s">
        <v>203</v>
      </c>
      <c r="H62" s="213" t="s">
        <v>204</v>
      </c>
      <c r="I62" s="213"/>
      <c r="J62" s="43">
        <f>'운전비용비교(VS냉동기-LNG)'!K91+'운전비용비교(VS냉동기-LNG)'!K92</f>
        <v>12000000</v>
      </c>
    </row>
    <row r="63" spans="1:10" s="15" customFormat="1" ht="15" customHeight="1">
      <c r="A63" s="250"/>
      <c r="B63" s="251"/>
      <c r="C63" s="30"/>
      <c r="D63" s="213"/>
      <c r="E63" s="213"/>
      <c r="F63" s="42"/>
      <c r="G63" s="30"/>
      <c r="H63" s="213"/>
      <c r="I63" s="213"/>
      <c r="J63" s="43"/>
    </row>
    <row r="64" spans="1:10" s="15" customFormat="1" ht="15" customHeight="1">
      <c r="A64" s="250"/>
      <c r="B64" s="45" t="s">
        <v>85</v>
      </c>
      <c r="C64" s="231"/>
      <c r="D64" s="231"/>
      <c r="E64" s="231"/>
      <c r="F64" s="47">
        <f>SUM(F59:F63)</f>
        <v>7550000</v>
      </c>
      <c r="G64" s="231"/>
      <c r="H64" s="231"/>
      <c r="I64" s="231"/>
      <c r="J64" s="48">
        <f>SUM(J59:J63)</f>
        <v>15400000</v>
      </c>
    </row>
    <row r="65" spans="1:10" s="15" customFormat="1" ht="15" customHeight="1">
      <c r="A65" s="230" t="s">
        <v>95</v>
      </c>
      <c r="B65" s="218"/>
      <c r="C65" s="252" t="s">
        <v>98</v>
      </c>
      <c r="D65" s="252"/>
      <c r="E65" s="252"/>
      <c r="F65" s="40"/>
      <c r="G65" s="215" t="s">
        <v>87</v>
      </c>
      <c r="H65" s="215"/>
      <c r="I65" s="215"/>
      <c r="J65" s="41">
        <f>F64-J64</f>
        <v>-7850000</v>
      </c>
    </row>
    <row r="66" spans="1:10" s="15" customFormat="1" ht="15" customHeight="1">
      <c r="A66" s="230" t="s">
        <v>99</v>
      </c>
      <c r="B66" s="218"/>
      <c r="C66" s="218"/>
      <c r="D66" s="218"/>
      <c r="E66" s="218"/>
      <c r="F66" s="218"/>
      <c r="G66" s="218"/>
      <c r="H66" s="218"/>
      <c r="I66" s="218"/>
      <c r="J66" s="219"/>
    </row>
    <row r="67" spans="1:10" s="15" customFormat="1" ht="15" customHeight="1" thickBot="1">
      <c r="A67" s="241" t="s">
        <v>100</v>
      </c>
      <c r="B67" s="242"/>
      <c r="C67" s="243" t="s">
        <v>101</v>
      </c>
      <c r="D67" s="243"/>
      <c r="E67" s="50" t="s">
        <v>102</v>
      </c>
      <c r="F67" s="51" t="s">
        <v>103</v>
      </c>
      <c r="G67" s="244">
        <f>(J50/10)+(J58+J65)</f>
        <v>-35878538.020399995</v>
      </c>
      <c r="H67" s="244"/>
      <c r="I67" s="50" t="s">
        <v>102</v>
      </c>
      <c r="J67" s="52" t="s">
        <v>3</v>
      </c>
    </row>
    <row r="68" ht="13.5" customHeight="1"/>
  </sheetData>
  <sheetProtection/>
  <mergeCells count="94">
    <mergeCell ref="G65:I65"/>
    <mergeCell ref="A65:B65"/>
    <mergeCell ref="C65:E65"/>
    <mergeCell ref="A59:A64"/>
    <mergeCell ref="C64:E64"/>
    <mergeCell ref="G64:I64"/>
    <mergeCell ref="B59:B63"/>
    <mergeCell ref="D59:E59"/>
    <mergeCell ref="D61:E61"/>
    <mergeCell ref="H61:I61"/>
    <mergeCell ref="A19:B19"/>
    <mergeCell ref="A17:C17"/>
    <mergeCell ref="D17:F17"/>
    <mergeCell ref="G17:J17"/>
    <mergeCell ref="C18:J18"/>
    <mergeCell ref="C19:J19"/>
    <mergeCell ref="A12:A16"/>
    <mergeCell ref="C12:F12"/>
    <mergeCell ref="G12:J12"/>
    <mergeCell ref="C13:F13"/>
    <mergeCell ref="G13:J13"/>
    <mergeCell ref="C14:F14"/>
    <mergeCell ref="G14:J14"/>
    <mergeCell ref="C15:F15"/>
    <mergeCell ref="G15:J15"/>
    <mergeCell ref="C16:F16"/>
    <mergeCell ref="A50:B50"/>
    <mergeCell ref="A58:B58"/>
    <mergeCell ref="A66:J66"/>
    <mergeCell ref="C50:E50"/>
    <mergeCell ref="A52:A57"/>
    <mergeCell ref="B52:B56"/>
    <mergeCell ref="C57:E57"/>
    <mergeCell ref="C58:E58"/>
    <mergeCell ref="A51:J51"/>
    <mergeCell ref="G58:I58"/>
    <mergeCell ref="A67:B67"/>
    <mergeCell ref="C67:D67"/>
    <mergeCell ref="G67:H67"/>
    <mergeCell ref="A7:A8"/>
    <mergeCell ref="C7:F7"/>
    <mergeCell ref="G7:J7"/>
    <mergeCell ref="C8:F8"/>
    <mergeCell ref="G8:J8"/>
    <mergeCell ref="A26:J26"/>
    <mergeCell ref="G28:J28"/>
    <mergeCell ref="B29:B48"/>
    <mergeCell ref="G49:I49"/>
    <mergeCell ref="G27:J27"/>
    <mergeCell ref="A27:B27"/>
    <mergeCell ref="A28:B28"/>
    <mergeCell ref="C28:F28"/>
    <mergeCell ref="A1:J1"/>
    <mergeCell ref="A2:B2"/>
    <mergeCell ref="A3:B3"/>
    <mergeCell ref="C2:F2"/>
    <mergeCell ref="C3:F3"/>
    <mergeCell ref="G2:J2"/>
    <mergeCell ref="G3:J3"/>
    <mergeCell ref="A25:B25"/>
    <mergeCell ref="G10:J10"/>
    <mergeCell ref="G57:I57"/>
    <mergeCell ref="C49:E49"/>
    <mergeCell ref="G50:I50"/>
    <mergeCell ref="C27:F27"/>
    <mergeCell ref="A24:B24"/>
    <mergeCell ref="C24:F24"/>
    <mergeCell ref="A29:A49"/>
    <mergeCell ref="C25:F25"/>
    <mergeCell ref="G25:J25"/>
    <mergeCell ref="G6:J6"/>
    <mergeCell ref="G11:J11"/>
    <mergeCell ref="G24:J24"/>
    <mergeCell ref="G9:J9"/>
    <mergeCell ref="G16:J16"/>
    <mergeCell ref="A23:J23"/>
    <mergeCell ref="A10:A11"/>
    <mergeCell ref="C9:F9"/>
    <mergeCell ref="C11:F11"/>
    <mergeCell ref="A4:B4"/>
    <mergeCell ref="C4:F4"/>
    <mergeCell ref="G4:J4"/>
    <mergeCell ref="C10:F10"/>
    <mergeCell ref="G5:J5"/>
    <mergeCell ref="A5:A6"/>
    <mergeCell ref="C5:F5"/>
    <mergeCell ref="C6:F6"/>
    <mergeCell ref="D60:E60"/>
    <mergeCell ref="H59:I59"/>
    <mergeCell ref="H60:I60"/>
    <mergeCell ref="D63:E63"/>
    <mergeCell ref="H63:I63"/>
    <mergeCell ref="D62:E62"/>
    <mergeCell ref="H62:I62"/>
  </mergeCells>
  <printOptions/>
  <pageMargins left="0.42" right="0.41" top="0.42" bottom="0.24" header="0.17" footer="0.18"/>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L94"/>
  <sheetViews>
    <sheetView showGridLines="0" zoomScalePageLayoutView="0" workbookViewId="0" topLeftCell="A55">
      <selection activeCell="C63" sqref="C63:G63"/>
    </sheetView>
  </sheetViews>
  <sheetFormatPr defaultColWidth="8.88671875" defaultRowHeight="13.5"/>
  <cols>
    <col min="1" max="1" width="2.21484375" style="14" customWidth="1"/>
    <col min="2" max="2" width="3.77734375" style="14" customWidth="1"/>
    <col min="3" max="3" width="10.4453125" style="14" customWidth="1"/>
    <col min="4" max="4" width="8.4453125" style="14" customWidth="1"/>
    <col min="5" max="5" width="4.5546875" style="14" customWidth="1"/>
    <col min="6" max="6" width="6.6640625" style="14" customWidth="1"/>
    <col min="7" max="7" width="7.21484375" style="14" customWidth="1"/>
    <col min="8" max="8" width="10.6640625" style="14" customWidth="1"/>
    <col min="9" max="9" width="10.10546875" style="14" customWidth="1"/>
    <col min="10" max="10" width="4.4453125" style="14" customWidth="1"/>
    <col min="11" max="11" width="6.77734375" style="14" customWidth="1"/>
    <col min="12" max="12" width="6.4453125" style="14" customWidth="1"/>
    <col min="13" max="16384" width="8.88671875" style="14" customWidth="1"/>
  </cols>
  <sheetData>
    <row r="1" spans="1:12" ht="30.75" customHeight="1" thickBot="1">
      <c r="A1" s="228" t="s">
        <v>259</v>
      </c>
      <c r="B1" s="228"/>
      <c r="C1" s="228"/>
      <c r="D1" s="228"/>
      <c r="E1" s="228"/>
      <c r="F1" s="228"/>
      <c r="G1" s="228"/>
      <c r="H1" s="228"/>
      <c r="I1" s="228"/>
      <c r="J1" s="228"/>
      <c r="K1" s="228"/>
      <c r="L1" s="228"/>
    </row>
    <row r="2" spans="1:12" s="54" customFormat="1" ht="15" customHeight="1">
      <c r="A2" s="270" t="s">
        <v>104</v>
      </c>
      <c r="B2" s="271"/>
      <c r="C2" s="222" t="str">
        <f>'공기조화설비계획(VS냉동기-LNG)'!C2</f>
        <v>제1안</v>
      </c>
      <c r="D2" s="222"/>
      <c r="E2" s="222"/>
      <c r="F2" s="222"/>
      <c r="G2" s="222"/>
      <c r="H2" s="222" t="str">
        <f>'공기조화설비계획(VS냉동기-LNG)'!G2</f>
        <v>제2안</v>
      </c>
      <c r="I2" s="222"/>
      <c r="J2" s="222"/>
      <c r="K2" s="222"/>
      <c r="L2" s="223"/>
    </row>
    <row r="3" spans="1:12" s="54" customFormat="1" ht="15" customHeight="1">
      <c r="A3" s="268" t="s">
        <v>105</v>
      </c>
      <c r="B3" s="269"/>
      <c r="C3" s="215" t="str">
        <f>'공기조화설비계획(VS냉동기-LNG)'!C3</f>
        <v>HEAT PUMP식 휴먼공조기</v>
      </c>
      <c r="D3" s="215"/>
      <c r="E3" s="215"/>
      <c r="F3" s="215"/>
      <c r="G3" s="215"/>
      <c r="H3" s="215" t="str">
        <f>'공기조화설비계획(VS냉동기-LNG)'!G3</f>
        <v>수냉식 스크류칠러 + LNG스팀보일러 +AHU</v>
      </c>
      <c r="I3" s="215"/>
      <c r="J3" s="215"/>
      <c r="K3" s="215"/>
      <c r="L3" s="216"/>
    </row>
    <row r="4" spans="1:12" s="57" customFormat="1" ht="15" customHeight="1">
      <c r="A4" s="294" t="s">
        <v>106</v>
      </c>
      <c r="B4" s="290" t="s">
        <v>31</v>
      </c>
      <c r="C4" s="55" t="s">
        <v>175</v>
      </c>
      <c r="D4" s="23" t="s">
        <v>173</v>
      </c>
      <c r="E4" s="55">
        <v>112.5</v>
      </c>
      <c r="F4" s="55">
        <v>1</v>
      </c>
      <c r="G4" s="55">
        <f>E4*F4</f>
        <v>112.5</v>
      </c>
      <c r="H4" s="55" t="s">
        <v>176</v>
      </c>
      <c r="I4" s="23" t="s">
        <v>173</v>
      </c>
      <c r="J4" s="55">
        <v>112.5</v>
      </c>
      <c r="K4" s="55">
        <v>1</v>
      </c>
      <c r="L4" s="56">
        <f>J4*K4</f>
        <v>112.5</v>
      </c>
    </row>
    <row r="5" spans="1:12" s="57" customFormat="1" ht="15" customHeight="1">
      <c r="A5" s="294"/>
      <c r="B5" s="290"/>
      <c r="C5" s="23"/>
      <c r="D5" s="23"/>
      <c r="E5" s="55"/>
      <c r="F5" s="55"/>
      <c r="G5" s="55"/>
      <c r="H5" s="23"/>
      <c r="I5" s="23"/>
      <c r="J5" s="55"/>
      <c r="K5" s="55"/>
      <c r="L5" s="56"/>
    </row>
    <row r="6" spans="1:12" s="57" customFormat="1" ht="15" customHeight="1">
      <c r="A6" s="294"/>
      <c r="B6" s="290"/>
      <c r="C6" s="55"/>
      <c r="D6" s="23"/>
      <c r="E6" s="55"/>
      <c r="F6" s="55"/>
      <c r="G6" s="55"/>
      <c r="H6" s="108" t="s">
        <v>183</v>
      </c>
      <c r="I6" s="107" t="s">
        <v>184</v>
      </c>
      <c r="J6" s="107">
        <v>5.5</v>
      </c>
      <c r="K6" s="107">
        <v>1</v>
      </c>
      <c r="L6" s="56">
        <f>J6*K6</f>
        <v>5.5</v>
      </c>
    </row>
    <row r="7" spans="1:12" s="57" customFormat="1" ht="15" customHeight="1">
      <c r="A7" s="294"/>
      <c r="B7" s="290"/>
      <c r="C7" s="55"/>
      <c r="D7" s="23"/>
      <c r="E7" s="55"/>
      <c r="F7" s="55"/>
      <c r="G7" s="55"/>
      <c r="H7" s="108"/>
      <c r="I7" s="107"/>
      <c r="J7" s="107"/>
      <c r="K7" s="107"/>
      <c r="L7" s="56"/>
    </row>
    <row r="8" spans="1:12" s="57" customFormat="1" ht="15" customHeight="1">
      <c r="A8" s="294"/>
      <c r="B8" s="290"/>
      <c r="C8" s="55" t="s">
        <v>107</v>
      </c>
      <c r="D8" s="55" t="s">
        <v>108</v>
      </c>
      <c r="E8" s="55"/>
      <c r="F8" s="55"/>
      <c r="G8" s="55"/>
      <c r="H8" s="55" t="s">
        <v>151</v>
      </c>
      <c r="I8" s="55" t="s">
        <v>177</v>
      </c>
      <c r="J8" s="55"/>
      <c r="K8" s="55"/>
      <c r="L8" s="56"/>
    </row>
    <row r="9" spans="1:12" s="57" customFormat="1" ht="15" customHeight="1">
      <c r="A9" s="294"/>
      <c r="B9" s="290"/>
      <c r="C9" s="33" t="s">
        <v>152</v>
      </c>
      <c r="D9" s="31" t="s">
        <v>178</v>
      </c>
      <c r="E9" s="28">
        <v>37</v>
      </c>
      <c r="F9" s="28">
        <v>1</v>
      </c>
      <c r="G9" s="55">
        <f>E9*F9</f>
        <v>37</v>
      </c>
      <c r="H9" s="33" t="str">
        <f>C9</f>
        <v>AHU (급기휀)</v>
      </c>
      <c r="I9" s="31" t="s">
        <v>178</v>
      </c>
      <c r="J9" s="28">
        <v>37</v>
      </c>
      <c r="K9" s="28">
        <v>1</v>
      </c>
      <c r="L9" s="56">
        <f>J9*K9</f>
        <v>37</v>
      </c>
    </row>
    <row r="10" spans="1:12" s="57" customFormat="1" ht="15" customHeight="1">
      <c r="A10" s="294"/>
      <c r="B10" s="290"/>
      <c r="C10" s="33"/>
      <c r="D10" s="31"/>
      <c r="E10" s="28"/>
      <c r="F10" s="28"/>
      <c r="G10" s="55"/>
      <c r="H10" s="33"/>
      <c r="I10" s="31"/>
      <c r="J10" s="28"/>
      <c r="K10" s="28"/>
      <c r="L10" s="56"/>
    </row>
    <row r="11" spans="1:12" s="57" customFormat="1" ht="15" customHeight="1">
      <c r="A11" s="294"/>
      <c r="B11" s="290"/>
      <c r="C11" s="33" t="s">
        <v>268</v>
      </c>
      <c r="D11" s="31" t="s">
        <v>269</v>
      </c>
      <c r="E11" s="28">
        <v>45</v>
      </c>
      <c r="F11" s="28">
        <v>1</v>
      </c>
      <c r="G11" s="55">
        <f>E11*F11</f>
        <v>45</v>
      </c>
      <c r="H11" s="33" t="str">
        <f>C11</f>
        <v>AHU (배기휀)</v>
      </c>
      <c r="I11" s="31" t="s">
        <v>178</v>
      </c>
      <c r="J11" s="28">
        <v>19</v>
      </c>
      <c r="K11" s="28">
        <v>1</v>
      </c>
      <c r="L11" s="56">
        <f>J11*K11</f>
        <v>19</v>
      </c>
    </row>
    <row r="12" spans="1:12" s="57" customFormat="1" ht="15" customHeight="1">
      <c r="A12" s="294"/>
      <c r="B12" s="290"/>
      <c r="C12" s="33"/>
      <c r="D12" s="31"/>
      <c r="E12" s="28"/>
      <c r="F12" s="28"/>
      <c r="G12" s="55"/>
      <c r="H12" s="33"/>
      <c r="I12" s="31"/>
      <c r="J12" s="28"/>
      <c r="K12" s="28"/>
      <c r="L12" s="56"/>
    </row>
    <row r="13" spans="1:12" s="57" customFormat="1" ht="15" customHeight="1">
      <c r="A13" s="294"/>
      <c r="B13" s="290"/>
      <c r="C13" s="33"/>
      <c r="D13" s="31"/>
      <c r="E13" s="28"/>
      <c r="F13" s="28"/>
      <c r="G13" s="55"/>
      <c r="H13" s="33"/>
      <c r="I13" s="31"/>
      <c r="J13" s="28"/>
      <c r="K13" s="28"/>
      <c r="L13" s="56"/>
    </row>
    <row r="14" spans="1:12" s="57" customFormat="1" ht="15" customHeight="1">
      <c r="A14" s="294"/>
      <c r="B14" s="290"/>
      <c r="C14" s="33"/>
      <c r="D14" s="31"/>
      <c r="E14" s="28"/>
      <c r="F14" s="28"/>
      <c r="G14" s="55"/>
      <c r="H14" s="33"/>
      <c r="I14" s="31"/>
      <c r="J14" s="28"/>
      <c r="K14" s="28"/>
      <c r="L14" s="56"/>
    </row>
    <row r="15" spans="1:12" s="57" customFormat="1" ht="15" customHeight="1">
      <c r="A15" s="294"/>
      <c r="B15" s="290"/>
      <c r="C15" s="33"/>
      <c r="D15" s="31"/>
      <c r="E15" s="28"/>
      <c r="F15" s="28"/>
      <c r="G15" s="55"/>
      <c r="H15" s="33"/>
      <c r="I15" s="31"/>
      <c r="J15" s="28"/>
      <c r="K15" s="28"/>
      <c r="L15" s="56"/>
    </row>
    <row r="16" spans="1:12" s="57" customFormat="1" ht="15" customHeight="1">
      <c r="A16" s="294"/>
      <c r="B16" s="290"/>
      <c r="C16" s="33"/>
      <c r="D16" s="33"/>
      <c r="E16" s="55"/>
      <c r="F16" s="28"/>
      <c r="G16" s="55"/>
      <c r="H16" s="33"/>
      <c r="I16" s="31"/>
      <c r="J16" s="28"/>
      <c r="K16" s="55"/>
      <c r="L16" s="56"/>
    </row>
    <row r="17" spans="1:12" s="57" customFormat="1" ht="15" customHeight="1">
      <c r="A17" s="294"/>
      <c r="B17" s="290"/>
      <c r="C17" s="28"/>
      <c r="D17" s="55"/>
      <c r="E17" s="28"/>
      <c r="F17" s="28"/>
      <c r="G17" s="55"/>
      <c r="H17" s="28" t="s">
        <v>179</v>
      </c>
      <c r="I17" s="55" t="s">
        <v>173</v>
      </c>
      <c r="J17" s="55">
        <v>2.2</v>
      </c>
      <c r="K17" s="55">
        <v>1</v>
      </c>
      <c r="L17" s="56">
        <f>J17*K17</f>
        <v>2.2</v>
      </c>
    </row>
    <row r="18" spans="1:12" s="57" customFormat="1" ht="15" customHeight="1">
      <c r="A18" s="294"/>
      <c r="B18" s="290"/>
      <c r="C18" s="33"/>
      <c r="D18" s="33"/>
      <c r="E18" s="55"/>
      <c r="F18" s="28"/>
      <c r="G18" s="55"/>
      <c r="H18" s="28"/>
      <c r="I18" s="55"/>
      <c r="J18" s="55"/>
      <c r="K18" s="55"/>
      <c r="L18" s="56"/>
    </row>
    <row r="19" spans="1:12" s="57" customFormat="1" ht="15" customHeight="1">
      <c r="A19" s="294"/>
      <c r="B19" s="290"/>
      <c r="C19" s="33"/>
      <c r="D19" s="33"/>
      <c r="E19" s="55"/>
      <c r="F19" s="28"/>
      <c r="G19" s="55"/>
      <c r="H19" s="28" t="s">
        <v>180</v>
      </c>
      <c r="I19" s="55" t="s">
        <v>226</v>
      </c>
      <c r="J19" s="55">
        <v>5.5</v>
      </c>
      <c r="K19" s="55">
        <v>1</v>
      </c>
      <c r="L19" s="56">
        <f>J19*K19</f>
        <v>5.5</v>
      </c>
    </row>
    <row r="20" spans="1:12" s="57" customFormat="1" ht="15" customHeight="1">
      <c r="A20" s="294"/>
      <c r="B20" s="290"/>
      <c r="C20" s="33"/>
      <c r="D20" s="33"/>
      <c r="E20" s="55"/>
      <c r="F20" s="55"/>
      <c r="G20" s="55"/>
      <c r="H20" s="28"/>
      <c r="I20" s="55"/>
      <c r="J20" s="55"/>
      <c r="K20" s="55"/>
      <c r="L20" s="56"/>
    </row>
    <row r="21" spans="1:12" s="57" customFormat="1" ht="15" customHeight="1">
      <c r="A21" s="294"/>
      <c r="B21" s="290"/>
      <c r="C21" s="33"/>
      <c r="D21" s="33"/>
      <c r="E21" s="55"/>
      <c r="F21" s="55"/>
      <c r="G21" s="55"/>
      <c r="H21" s="28" t="s">
        <v>185</v>
      </c>
      <c r="I21" s="55" t="s">
        <v>225</v>
      </c>
      <c r="J21" s="55">
        <v>15</v>
      </c>
      <c r="K21" s="55">
        <v>1</v>
      </c>
      <c r="L21" s="56">
        <f>J21*K21</f>
        <v>15</v>
      </c>
    </row>
    <row r="22" spans="1:12" s="57" customFormat="1" ht="15" customHeight="1">
      <c r="A22" s="294"/>
      <c r="B22" s="290"/>
      <c r="C22" s="55"/>
      <c r="D22" s="55"/>
      <c r="E22" s="55"/>
      <c r="F22" s="55"/>
      <c r="G22" s="55"/>
      <c r="H22" s="28"/>
      <c r="I22" s="55"/>
      <c r="J22" s="55"/>
      <c r="K22" s="55"/>
      <c r="L22" s="56"/>
    </row>
    <row r="23" spans="1:12" s="57" customFormat="1" ht="15" customHeight="1">
      <c r="A23" s="294"/>
      <c r="B23" s="290"/>
      <c r="C23" s="55"/>
      <c r="D23" s="55"/>
      <c r="E23" s="55"/>
      <c r="F23" s="55"/>
      <c r="G23" s="55"/>
      <c r="H23" s="28"/>
      <c r="I23" s="55"/>
      <c r="J23" s="55"/>
      <c r="K23" s="55"/>
      <c r="L23" s="56"/>
    </row>
    <row r="24" spans="1:12" s="57" customFormat="1" ht="15" customHeight="1">
      <c r="A24" s="294"/>
      <c r="B24" s="290"/>
      <c r="C24" s="55"/>
      <c r="D24" s="55"/>
      <c r="E24" s="55"/>
      <c r="F24" s="55"/>
      <c r="G24" s="55"/>
      <c r="H24" s="28"/>
      <c r="I24" s="55"/>
      <c r="J24" s="55"/>
      <c r="K24" s="55"/>
      <c r="L24" s="56"/>
    </row>
    <row r="25" spans="1:12" s="57" customFormat="1" ht="15" customHeight="1">
      <c r="A25" s="294"/>
      <c r="B25" s="290"/>
      <c r="C25" s="55" t="s">
        <v>230</v>
      </c>
      <c r="D25" s="55" t="s">
        <v>228</v>
      </c>
      <c r="E25" s="55"/>
      <c r="F25" s="55"/>
      <c r="G25" s="55"/>
      <c r="H25" s="109" t="s">
        <v>186</v>
      </c>
      <c r="I25" s="101" t="s">
        <v>181</v>
      </c>
      <c r="J25" s="102">
        <v>39</v>
      </c>
      <c r="K25" s="103">
        <v>1</v>
      </c>
      <c r="L25" s="104">
        <f>K25*J25</f>
        <v>39</v>
      </c>
    </row>
    <row r="26" spans="1:12" s="57" customFormat="1" ht="15" customHeight="1">
      <c r="A26" s="294"/>
      <c r="B26" s="290"/>
      <c r="C26" s="33" t="s">
        <v>227</v>
      </c>
      <c r="D26" s="31" t="s">
        <v>178</v>
      </c>
      <c r="E26" s="28">
        <v>60</v>
      </c>
      <c r="F26" s="28">
        <v>1</v>
      </c>
      <c r="G26" s="55">
        <f>E26*F26</f>
        <v>60</v>
      </c>
      <c r="H26" s="109"/>
      <c r="I26" s="105"/>
      <c r="J26" s="102"/>
      <c r="K26" s="103"/>
      <c r="L26" s="104"/>
    </row>
    <row r="27" spans="1:12" s="57" customFormat="1" ht="15" customHeight="1">
      <c r="A27" s="294"/>
      <c r="B27" s="290"/>
      <c r="C27" s="55"/>
      <c r="D27" s="55"/>
      <c r="E27" s="55"/>
      <c r="F27" s="55"/>
      <c r="G27" s="55"/>
      <c r="H27" s="110" t="s">
        <v>187</v>
      </c>
      <c r="I27" s="106" t="s">
        <v>182</v>
      </c>
      <c r="J27" s="102">
        <v>5.85</v>
      </c>
      <c r="K27" s="103">
        <v>1</v>
      </c>
      <c r="L27" s="104">
        <f>K27*J27</f>
        <v>5.85</v>
      </c>
    </row>
    <row r="28" spans="1:12" s="57" customFormat="1" ht="15" customHeight="1">
      <c r="A28" s="294"/>
      <c r="B28" s="290"/>
      <c r="C28" s="55"/>
      <c r="D28" s="55"/>
      <c r="E28" s="55"/>
      <c r="F28" s="55"/>
      <c r="G28" s="55"/>
      <c r="H28" s="110"/>
      <c r="I28" s="106"/>
      <c r="J28" s="102"/>
      <c r="K28" s="103"/>
      <c r="L28" s="104"/>
    </row>
    <row r="29" spans="1:12" s="60" customFormat="1" ht="15" customHeight="1">
      <c r="A29" s="305"/>
      <c r="B29" s="306"/>
      <c r="C29" s="59" t="s">
        <v>110</v>
      </c>
      <c r="D29" s="298" t="s">
        <v>111</v>
      </c>
      <c r="E29" s="298"/>
      <c r="F29" s="298" t="s">
        <v>112</v>
      </c>
      <c r="G29" s="298"/>
      <c r="H29" s="59" t="s">
        <v>110</v>
      </c>
      <c r="I29" s="298" t="s">
        <v>111</v>
      </c>
      <c r="J29" s="298"/>
      <c r="K29" s="298" t="s">
        <v>112</v>
      </c>
      <c r="L29" s="301"/>
    </row>
    <row r="30" spans="1:12" s="57" customFormat="1" ht="15" customHeight="1">
      <c r="A30" s="299" t="s">
        <v>113</v>
      </c>
      <c r="B30" s="300" t="s">
        <v>32</v>
      </c>
      <c r="C30" s="61" t="s">
        <v>35</v>
      </c>
      <c r="D30" s="61">
        <f>SUM(G4:G24)</f>
        <v>194.5</v>
      </c>
      <c r="E30" s="61" t="s">
        <v>114</v>
      </c>
      <c r="F30" s="61"/>
      <c r="G30" s="19" t="s">
        <v>153</v>
      </c>
      <c r="H30" s="61" t="s">
        <v>35</v>
      </c>
      <c r="I30" s="61">
        <f>SUM(L4:L21)-L6</f>
        <v>191.2</v>
      </c>
      <c r="J30" s="61" t="s">
        <v>114</v>
      </c>
      <c r="K30" s="62"/>
      <c r="L30" s="58" t="s">
        <v>155</v>
      </c>
    </row>
    <row r="31" spans="1:12" s="57" customFormat="1" ht="15" customHeight="1">
      <c r="A31" s="299"/>
      <c r="B31" s="300"/>
      <c r="C31" s="61" t="s">
        <v>115</v>
      </c>
      <c r="D31" s="61"/>
      <c r="E31" s="61"/>
      <c r="F31" s="61"/>
      <c r="G31" s="61" t="s">
        <v>109</v>
      </c>
      <c r="H31" s="61" t="s">
        <v>115</v>
      </c>
      <c r="I31" s="61"/>
      <c r="J31" s="61"/>
      <c r="K31" s="61">
        <f>L27</f>
        <v>5.85</v>
      </c>
      <c r="L31" s="63" t="s">
        <v>109</v>
      </c>
    </row>
    <row r="32" spans="1:12" s="57" customFormat="1" ht="15" customHeight="1">
      <c r="A32" s="299"/>
      <c r="B32" s="300"/>
      <c r="C32" s="61" t="s">
        <v>36</v>
      </c>
      <c r="D32" s="61">
        <f>SUM(G9:G12)-(G11*0.5)</f>
        <v>59.5</v>
      </c>
      <c r="E32" s="61" t="s">
        <v>114</v>
      </c>
      <c r="F32" s="61"/>
      <c r="G32" s="19" t="s">
        <v>154</v>
      </c>
      <c r="H32" s="61" t="s">
        <v>36</v>
      </c>
      <c r="I32" s="61">
        <f>SUM(L9:L12)+L5</f>
        <v>56</v>
      </c>
      <c r="J32" s="61" t="s">
        <v>114</v>
      </c>
      <c r="K32" s="61"/>
      <c r="L32" s="58" t="s">
        <v>155</v>
      </c>
    </row>
    <row r="33" spans="1:12" s="57" customFormat="1" ht="15" customHeight="1">
      <c r="A33" s="299"/>
      <c r="B33" s="300"/>
      <c r="C33" s="64" t="s">
        <v>37</v>
      </c>
      <c r="D33" s="61">
        <f>D30+(G26*0.2)</f>
        <v>206.5</v>
      </c>
      <c r="E33" s="61" t="s">
        <v>114</v>
      </c>
      <c r="F33" s="61"/>
      <c r="G33" s="19" t="s">
        <v>155</v>
      </c>
      <c r="H33" s="64" t="s">
        <v>37</v>
      </c>
      <c r="I33" s="61">
        <f>SUM(L6:L19)-L17</f>
        <v>67</v>
      </c>
      <c r="J33" s="61" t="s">
        <v>114</v>
      </c>
      <c r="K33" s="61">
        <f>L25</f>
        <v>39</v>
      </c>
      <c r="L33" s="58" t="s">
        <v>155</v>
      </c>
    </row>
    <row r="34" spans="1:12" s="54" customFormat="1" ht="15" customHeight="1">
      <c r="A34" s="299" t="s">
        <v>116</v>
      </c>
      <c r="B34" s="300"/>
      <c r="C34" s="65">
        <v>12</v>
      </c>
      <c r="D34" s="66" t="s">
        <v>117</v>
      </c>
      <c r="E34" s="65">
        <v>25</v>
      </c>
      <c r="F34" s="66" t="s">
        <v>118</v>
      </c>
      <c r="G34" s="67" t="s">
        <v>119</v>
      </c>
      <c r="H34" s="65">
        <f>C34</f>
        <v>12</v>
      </c>
      <c r="I34" s="66" t="s">
        <v>117</v>
      </c>
      <c r="J34" s="65">
        <v>30</v>
      </c>
      <c r="K34" s="66" t="s">
        <v>118</v>
      </c>
      <c r="L34" s="68" t="s">
        <v>119</v>
      </c>
    </row>
    <row r="35" spans="1:12" s="57" customFormat="1" ht="15" customHeight="1">
      <c r="A35" s="294" t="s">
        <v>34</v>
      </c>
      <c r="B35" s="290" t="s">
        <v>31</v>
      </c>
      <c r="C35" s="69" t="s">
        <v>120</v>
      </c>
      <c r="D35" s="73" t="s">
        <v>121</v>
      </c>
      <c r="E35" s="70">
        <f>C34*E34</f>
        <v>300</v>
      </c>
      <c r="F35" s="73" t="s">
        <v>122</v>
      </c>
      <c r="G35" s="71">
        <v>4.5</v>
      </c>
      <c r="H35" s="69" t="s">
        <v>120</v>
      </c>
      <c r="I35" s="73" t="s">
        <v>121</v>
      </c>
      <c r="J35" s="70">
        <f>H34*J34</f>
        <v>360</v>
      </c>
      <c r="K35" s="73" t="s">
        <v>122</v>
      </c>
      <c r="L35" s="72">
        <f>G35</f>
        <v>4.5</v>
      </c>
    </row>
    <row r="36" spans="1:12" s="57" customFormat="1" ht="15" customHeight="1">
      <c r="A36" s="294"/>
      <c r="B36" s="290"/>
      <c r="C36" s="73" t="s">
        <v>231</v>
      </c>
      <c r="D36" s="73" t="s">
        <v>123</v>
      </c>
      <c r="E36" s="70">
        <v>93.5</v>
      </c>
      <c r="F36" s="73" t="s">
        <v>124</v>
      </c>
      <c r="G36" s="71">
        <v>0.5</v>
      </c>
      <c r="H36" s="70"/>
      <c r="I36" s="73" t="s">
        <v>123</v>
      </c>
      <c r="J36" s="70">
        <f>E36</f>
        <v>93.5</v>
      </c>
      <c r="K36" s="73" t="s">
        <v>124</v>
      </c>
      <c r="L36" s="72">
        <v>0.5</v>
      </c>
    </row>
    <row r="37" spans="1:12" s="57" customFormat="1" ht="15" customHeight="1">
      <c r="A37" s="294"/>
      <c r="B37" s="290"/>
      <c r="C37" s="70"/>
      <c r="D37" s="73" t="s">
        <v>125</v>
      </c>
      <c r="E37" s="70">
        <v>40.3</v>
      </c>
      <c r="F37" s="73"/>
      <c r="G37" s="71"/>
      <c r="H37" s="70"/>
      <c r="I37" s="73" t="s">
        <v>188</v>
      </c>
      <c r="J37" s="96">
        <v>477.19</v>
      </c>
      <c r="K37" s="73" t="s">
        <v>124</v>
      </c>
      <c r="L37" s="72">
        <v>0.5</v>
      </c>
    </row>
    <row r="38" spans="1:12" s="57" customFormat="1" ht="15" customHeight="1">
      <c r="A38" s="294"/>
      <c r="B38" s="290"/>
      <c r="C38" s="70"/>
      <c r="D38" s="73" t="s">
        <v>41</v>
      </c>
      <c r="E38" s="70">
        <v>680</v>
      </c>
      <c r="F38" s="73" t="s">
        <v>124</v>
      </c>
      <c r="G38" s="71">
        <v>0.5</v>
      </c>
      <c r="H38" s="70"/>
      <c r="I38" s="73" t="s">
        <v>41</v>
      </c>
      <c r="J38" s="70">
        <f>E38</f>
        <v>680</v>
      </c>
      <c r="K38" s="73" t="s">
        <v>124</v>
      </c>
      <c r="L38" s="72">
        <v>0.5</v>
      </c>
    </row>
    <row r="39" spans="1:12" s="57" customFormat="1" ht="15" customHeight="1">
      <c r="A39" s="294"/>
      <c r="B39" s="290"/>
      <c r="C39" s="70"/>
      <c r="D39" s="73" t="s">
        <v>193</v>
      </c>
      <c r="E39" s="142">
        <v>1</v>
      </c>
      <c r="F39" s="73" t="s">
        <v>233</v>
      </c>
      <c r="G39" s="140">
        <v>0.82</v>
      </c>
      <c r="H39" s="30"/>
      <c r="I39" s="73" t="s">
        <v>193</v>
      </c>
      <c r="J39" s="142">
        <v>1</v>
      </c>
      <c r="K39" s="73" t="s">
        <v>233</v>
      </c>
      <c r="L39" s="141">
        <v>1</v>
      </c>
    </row>
    <row r="40" spans="1:12" s="57" customFormat="1" ht="15" customHeight="1">
      <c r="A40" s="294"/>
      <c r="B40" s="290"/>
      <c r="C40" s="213" t="s">
        <v>126</v>
      </c>
      <c r="D40" s="213"/>
      <c r="E40" s="213"/>
      <c r="F40" s="213"/>
      <c r="G40" s="213"/>
      <c r="H40" s="213" t="s">
        <v>127</v>
      </c>
      <c r="I40" s="213"/>
      <c r="J40" s="213"/>
      <c r="K40" s="213"/>
      <c r="L40" s="295"/>
    </row>
    <row r="41" spans="1:12" s="57" customFormat="1" ht="15" customHeight="1">
      <c r="A41" s="294"/>
      <c r="B41" s="290"/>
      <c r="C41" s="213" t="s">
        <v>234</v>
      </c>
      <c r="D41" s="213"/>
      <c r="E41" s="213"/>
      <c r="F41" s="213"/>
      <c r="G41" s="213"/>
      <c r="H41" s="274" t="s">
        <v>234</v>
      </c>
      <c r="I41" s="302"/>
      <c r="J41" s="302"/>
      <c r="K41" s="302"/>
      <c r="L41" s="303"/>
    </row>
    <row r="42" spans="1:12" s="57" customFormat="1" ht="15" customHeight="1">
      <c r="A42" s="294"/>
      <c r="B42" s="290"/>
      <c r="C42" s="76" t="s">
        <v>128</v>
      </c>
      <c r="D42" s="297">
        <f>D30*E35*G35*E36*G36*G39*E39</f>
        <v>10065812.625</v>
      </c>
      <c r="E42" s="297"/>
      <c r="F42" s="46"/>
      <c r="G42" s="46"/>
      <c r="H42" s="76" t="s">
        <v>128</v>
      </c>
      <c r="I42" s="297">
        <f>I30*J35*L35*J36*L36*L39*J39</f>
        <v>14480532</v>
      </c>
      <c r="J42" s="297"/>
      <c r="K42" s="46"/>
      <c r="L42" s="77"/>
    </row>
    <row r="43" spans="1:12" s="57" customFormat="1" ht="15" customHeight="1">
      <c r="A43" s="294"/>
      <c r="B43" s="290"/>
      <c r="C43" s="213" t="s">
        <v>129</v>
      </c>
      <c r="D43" s="213"/>
      <c r="E43" s="213"/>
      <c r="F43" s="213"/>
      <c r="G43" s="213"/>
      <c r="H43" s="30" t="s">
        <v>130</v>
      </c>
      <c r="I43" s="30"/>
      <c r="J43" s="30"/>
      <c r="K43" s="30"/>
      <c r="L43" s="75"/>
    </row>
    <row r="44" spans="1:12" s="57" customFormat="1" ht="15" customHeight="1">
      <c r="A44" s="294"/>
      <c r="B44" s="290"/>
      <c r="C44" s="213" t="s">
        <v>234</v>
      </c>
      <c r="D44" s="213"/>
      <c r="E44" s="213"/>
      <c r="F44" s="213"/>
      <c r="G44" s="213"/>
      <c r="H44" s="274" t="s">
        <v>234</v>
      </c>
      <c r="I44" s="302"/>
      <c r="J44" s="302"/>
      <c r="K44" s="302"/>
      <c r="L44" s="303"/>
    </row>
    <row r="45" spans="1:12" s="57" customFormat="1" ht="15" customHeight="1">
      <c r="A45" s="294"/>
      <c r="B45" s="290"/>
      <c r="C45" s="76" t="s">
        <v>128</v>
      </c>
      <c r="D45" s="297"/>
      <c r="E45" s="297"/>
      <c r="F45" s="46"/>
      <c r="G45" s="46"/>
      <c r="H45" s="76" t="s">
        <v>128</v>
      </c>
      <c r="I45" s="297">
        <f>K30*J35*L35*J37*L37*L39</f>
        <v>0</v>
      </c>
      <c r="J45" s="297"/>
      <c r="K45" s="46"/>
      <c r="L45" s="77"/>
    </row>
    <row r="46" spans="1:12" s="57" customFormat="1" ht="15" customHeight="1">
      <c r="A46" s="294"/>
      <c r="B46" s="290"/>
      <c r="C46" s="213" t="s">
        <v>131</v>
      </c>
      <c r="D46" s="213"/>
      <c r="E46" s="213"/>
      <c r="F46" s="213"/>
      <c r="G46" s="213"/>
      <c r="H46" s="213" t="s">
        <v>131</v>
      </c>
      <c r="I46" s="213"/>
      <c r="J46" s="213"/>
      <c r="K46" s="213"/>
      <c r="L46" s="295"/>
    </row>
    <row r="47" spans="1:12" s="57" customFormat="1" ht="15" customHeight="1">
      <c r="A47" s="294"/>
      <c r="B47" s="290"/>
      <c r="C47" s="213" t="s">
        <v>234</v>
      </c>
      <c r="D47" s="213"/>
      <c r="E47" s="213"/>
      <c r="F47" s="213"/>
      <c r="G47" s="213"/>
      <c r="H47" s="274" t="s">
        <v>234</v>
      </c>
      <c r="I47" s="302"/>
      <c r="J47" s="302"/>
      <c r="K47" s="302"/>
      <c r="L47" s="303"/>
    </row>
    <row r="48" spans="1:12" s="57" customFormat="1" ht="15" customHeight="1">
      <c r="A48" s="294"/>
      <c r="B48" s="290"/>
      <c r="C48" s="76" t="s">
        <v>128</v>
      </c>
      <c r="D48" s="296">
        <f>F31*E35*G35*E38*G36*G39*E39</f>
        <v>0</v>
      </c>
      <c r="E48" s="297"/>
      <c r="F48" s="46"/>
      <c r="G48" s="46"/>
      <c r="H48" s="76" t="s">
        <v>128</v>
      </c>
      <c r="I48" s="297">
        <f>K31*J35*L35*J38*L36*L39*J39</f>
        <v>3222180</v>
      </c>
      <c r="J48" s="297"/>
      <c r="K48" s="46"/>
      <c r="L48" s="77"/>
    </row>
    <row r="49" spans="1:12" s="57" customFormat="1" ht="15" customHeight="1" thickBot="1">
      <c r="A49" s="304"/>
      <c r="B49" s="78" t="s">
        <v>32</v>
      </c>
      <c r="C49" s="79" t="s">
        <v>132</v>
      </c>
      <c r="D49" s="310">
        <f>D42+D45+D48</f>
        <v>10065812.625</v>
      </c>
      <c r="E49" s="310"/>
      <c r="F49" s="80"/>
      <c r="G49" s="80"/>
      <c r="H49" s="79" t="str">
        <f>C49</f>
        <v>냉방기 운전비계</v>
      </c>
      <c r="I49" s="312">
        <f>I42+I45+I48</f>
        <v>17702712</v>
      </c>
      <c r="J49" s="313"/>
      <c r="K49" s="80"/>
      <c r="L49" s="81"/>
    </row>
    <row r="50" spans="1:12" ht="19.5" customHeight="1">
      <c r="A50" s="53"/>
      <c r="B50" s="53"/>
      <c r="C50" s="82"/>
      <c r="D50" s="83"/>
      <c r="E50" s="83"/>
      <c r="F50" s="84"/>
      <c r="G50" s="84"/>
      <c r="H50" s="84"/>
      <c r="I50" s="84"/>
      <c r="J50" s="84"/>
      <c r="K50" s="84"/>
      <c r="L50" s="84"/>
    </row>
    <row r="51" spans="1:12" ht="40.5" customHeight="1" thickBot="1">
      <c r="A51" s="228" t="s">
        <v>260</v>
      </c>
      <c r="B51" s="228"/>
      <c r="C51" s="228"/>
      <c r="D51" s="228"/>
      <c r="E51" s="228"/>
      <c r="F51" s="228"/>
      <c r="G51" s="228"/>
      <c r="H51" s="228"/>
      <c r="I51" s="228"/>
      <c r="J51" s="228"/>
      <c r="K51" s="228"/>
      <c r="L51" s="228"/>
    </row>
    <row r="52" spans="1:12" s="17" customFormat="1" ht="15" customHeight="1">
      <c r="A52" s="270" t="s">
        <v>28</v>
      </c>
      <c r="B52" s="271"/>
      <c r="C52" s="222" t="s">
        <v>29</v>
      </c>
      <c r="D52" s="222"/>
      <c r="E52" s="222"/>
      <c r="F52" s="222"/>
      <c r="G52" s="222"/>
      <c r="H52" s="222" t="s">
        <v>30</v>
      </c>
      <c r="I52" s="222"/>
      <c r="J52" s="222"/>
      <c r="K52" s="222"/>
      <c r="L52" s="223"/>
    </row>
    <row r="53" spans="1:12" s="17" customFormat="1" ht="15" customHeight="1">
      <c r="A53" s="268" t="s">
        <v>105</v>
      </c>
      <c r="B53" s="269"/>
      <c r="C53" s="215" t="str">
        <f>C3</f>
        <v>HEAT PUMP식 휴먼공조기</v>
      </c>
      <c r="D53" s="215"/>
      <c r="E53" s="215"/>
      <c r="F53" s="215"/>
      <c r="G53" s="215"/>
      <c r="H53" s="215" t="str">
        <f>H3</f>
        <v>수냉식 스크류칠러 + LNG스팀보일러 +AHU</v>
      </c>
      <c r="I53" s="215"/>
      <c r="J53" s="215"/>
      <c r="K53" s="215"/>
      <c r="L53" s="216"/>
    </row>
    <row r="54" spans="1:12" s="15" customFormat="1" ht="15" customHeight="1">
      <c r="A54" s="308" t="s">
        <v>34</v>
      </c>
      <c r="B54" s="256" t="s">
        <v>31</v>
      </c>
      <c r="C54" s="69" t="s">
        <v>133</v>
      </c>
      <c r="D54" s="70" t="s">
        <v>121</v>
      </c>
      <c r="E54" s="70">
        <f>C34*E34</f>
        <v>300</v>
      </c>
      <c r="F54" s="70" t="s">
        <v>122</v>
      </c>
      <c r="G54" s="71">
        <v>3</v>
      </c>
      <c r="H54" s="69" t="s">
        <v>133</v>
      </c>
      <c r="I54" s="70" t="s">
        <v>121</v>
      </c>
      <c r="J54" s="70">
        <f>E54</f>
        <v>300</v>
      </c>
      <c r="K54" s="70" t="s">
        <v>122</v>
      </c>
      <c r="L54" s="72">
        <f>G54</f>
        <v>3</v>
      </c>
    </row>
    <row r="55" spans="1:12" s="15" customFormat="1" ht="15" customHeight="1">
      <c r="A55" s="308"/>
      <c r="B55" s="256"/>
      <c r="C55" s="70"/>
      <c r="D55" s="70" t="s">
        <v>123</v>
      </c>
      <c r="E55" s="70">
        <v>62.3</v>
      </c>
      <c r="F55" s="70" t="s">
        <v>124</v>
      </c>
      <c r="G55" s="71">
        <v>0.8</v>
      </c>
      <c r="H55" s="70"/>
      <c r="I55" s="70" t="s">
        <v>123</v>
      </c>
      <c r="J55" s="70">
        <f>E55</f>
        <v>62.3</v>
      </c>
      <c r="K55" s="70" t="s">
        <v>124</v>
      </c>
      <c r="L55" s="72">
        <f>G55</f>
        <v>0.8</v>
      </c>
    </row>
    <row r="56" spans="1:12" s="15" customFormat="1" ht="15" customHeight="1">
      <c r="A56" s="308"/>
      <c r="B56" s="256"/>
      <c r="C56" s="70"/>
      <c r="D56" s="73" t="s">
        <v>193</v>
      </c>
      <c r="E56" s="142">
        <v>1</v>
      </c>
      <c r="F56" s="73" t="s">
        <v>233</v>
      </c>
      <c r="G56" s="140">
        <v>1</v>
      </c>
      <c r="H56" s="70"/>
      <c r="I56" s="73" t="s">
        <v>193</v>
      </c>
      <c r="J56" s="142">
        <v>1</v>
      </c>
      <c r="K56" s="73" t="s">
        <v>233</v>
      </c>
      <c r="L56" s="141">
        <v>1</v>
      </c>
    </row>
    <row r="57" spans="1:12" s="15" customFormat="1" ht="15" customHeight="1">
      <c r="A57" s="308"/>
      <c r="B57" s="256"/>
      <c r="C57" s="213" t="s">
        <v>127</v>
      </c>
      <c r="D57" s="213"/>
      <c r="E57" s="213"/>
      <c r="F57" s="213"/>
      <c r="G57" s="213"/>
      <c r="H57" s="213" t="s">
        <v>127</v>
      </c>
      <c r="I57" s="213"/>
      <c r="J57" s="213"/>
      <c r="K57" s="213"/>
      <c r="L57" s="295"/>
    </row>
    <row r="58" spans="1:12" s="15" customFormat="1" ht="15" customHeight="1">
      <c r="A58" s="308"/>
      <c r="B58" s="256"/>
      <c r="C58" s="213" t="s">
        <v>234</v>
      </c>
      <c r="D58" s="213"/>
      <c r="E58" s="213"/>
      <c r="F58" s="213"/>
      <c r="G58" s="213"/>
      <c r="H58" s="274" t="s">
        <v>234</v>
      </c>
      <c r="I58" s="302"/>
      <c r="J58" s="302"/>
      <c r="K58" s="302"/>
      <c r="L58" s="303"/>
    </row>
    <row r="59" spans="1:12" s="15" customFormat="1" ht="15" customHeight="1">
      <c r="A59" s="308"/>
      <c r="B59" s="24" t="s">
        <v>32</v>
      </c>
      <c r="C59" s="85" t="s">
        <v>134</v>
      </c>
      <c r="D59" s="315">
        <f>D32*E54*G54*E55*G55*G56</f>
        <v>2668932</v>
      </c>
      <c r="E59" s="315"/>
      <c r="F59" s="86"/>
      <c r="G59" s="86"/>
      <c r="H59" s="85" t="str">
        <f>C59</f>
        <v>중간기 운전비계</v>
      </c>
      <c r="I59" s="315">
        <f>I32*J54*L54*J55*L55*L56</f>
        <v>2511936</v>
      </c>
      <c r="J59" s="315"/>
      <c r="K59" s="86"/>
      <c r="L59" s="87"/>
    </row>
    <row r="60" spans="1:12" s="15" customFormat="1" ht="15" customHeight="1">
      <c r="A60" s="308"/>
      <c r="B60" s="256" t="s">
        <v>31</v>
      </c>
      <c r="C60" s="69" t="s">
        <v>135</v>
      </c>
      <c r="D60" s="70" t="s">
        <v>121</v>
      </c>
      <c r="E60" s="70">
        <f>C34*E34</f>
        <v>300</v>
      </c>
      <c r="F60" s="70" t="s">
        <v>136</v>
      </c>
      <c r="G60" s="71">
        <v>4.5</v>
      </c>
      <c r="H60" s="70" t="s">
        <v>135</v>
      </c>
      <c r="I60" s="70" t="s">
        <v>121</v>
      </c>
      <c r="J60" s="70">
        <f>H34*J34</f>
        <v>360</v>
      </c>
      <c r="K60" s="70" t="s">
        <v>136</v>
      </c>
      <c r="L60" s="72">
        <f>G60</f>
        <v>4.5</v>
      </c>
    </row>
    <row r="61" spans="1:12" s="15" customFormat="1" ht="15" customHeight="1">
      <c r="A61" s="308"/>
      <c r="B61" s="256"/>
      <c r="C61" s="73"/>
      <c r="D61" s="70" t="s">
        <v>123</v>
      </c>
      <c r="E61" s="70">
        <v>69.5</v>
      </c>
      <c r="F61" s="70" t="s">
        <v>124</v>
      </c>
      <c r="G61" s="71">
        <v>0.5</v>
      </c>
      <c r="H61" s="73"/>
      <c r="I61" s="70" t="s">
        <v>123</v>
      </c>
      <c r="J61" s="70">
        <f>E61</f>
        <v>69.5</v>
      </c>
      <c r="K61" s="70" t="s">
        <v>124</v>
      </c>
      <c r="L61" s="72">
        <v>0.5</v>
      </c>
    </row>
    <row r="62" spans="1:12" s="15" customFormat="1" ht="15" customHeight="1">
      <c r="A62" s="308"/>
      <c r="B62" s="256"/>
      <c r="C62" s="70"/>
      <c r="D62" s="73" t="s">
        <v>193</v>
      </c>
      <c r="E62" s="142">
        <v>1</v>
      </c>
      <c r="F62" s="73" t="s">
        <v>233</v>
      </c>
      <c r="G62" s="140">
        <v>0.86</v>
      </c>
      <c r="H62" s="70"/>
      <c r="I62" s="73" t="s">
        <v>193</v>
      </c>
      <c r="J62" s="142">
        <v>1</v>
      </c>
      <c r="K62" s="73" t="s">
        <v>233</v>
      </c>
      <c r="L62" s="141">
        <v>1</v>
      </c>
    </row>
    <row r="63" spans="1:12" s="15" customFormat="1" ht="15" customHeight="1">
      <c r="A63" s="308"/>
      <c r="B63" s="256"/>
      <c r="C63" s="213" t="s">
        <v>127</v>
      </c>
      <c r="D63" s="213"/>
      <c r="E63" s="213"/>
      <c r="F63" s="213"/>
      <c r="G63" s="213"/>
      <c r="H63" s="213" t="s">
        <v>127</v>
      </c>
      <c r="I63" s="213"/>
      <c r="J63" s="213"/>
      <c r="K63" s="213"/>
      <c r="L63" s="295"/>
    </row>
    <row r="64" spans="1:12" s="15" customFormat="1" ht="15" customHeight="1">
      <c r="A64" s="308"/>
      <c r="B64" s="256"/>
      <c r="C64" s="213" t="s">
        <v>235</v>
      </c>
      <c r="D64" s="213"/>
      <c r="E64" s="213"/>
      <c r="F64" s="213"/>
      <c r="G64" s="213"/>
      <c r="H64" s="274" t="s">
        <v>235</v>
      </c>
      <c r="I64" s="302"/>
      <c r="J64" s="302"/>
      <c r="K64" s="302"/>
      <c r="L64" s="303"/>
    </row>
    <row r="65" spans="1:12" s="15" customFormat="1" ht="15" customHeight="1">
      <c r="A65" s="308"/>
      <c r="B65" s="256"/>
      <c r="C65" s="76" t="s">
        <v>42</v>
      </c>
      <c r="D65" s="297">
        <f>D33*E60*G60*E61*G61*G62*E62</f>
        <v>8331190.875</v>
      </c>
      <c r="E65" s="297"/>
      <c r="F65" s="46"/>
      <c r="G65" s="46"/>
      <c r="H65" s="76" t="s">
        <v>42</v>
      </c>
      <c r="I65" s="297">
        <f>I33*J60*L60*J61*L61*L62*J62</f>
        <v>3771765</v>
      </c>
      <c r="J65" s="297"/>
      <c r="K65" s="46"/>
      <c r="L65" s="77"/>
    </row>
    <row r="66" spans="1:12" s="15" customFormat="1" ht="15" customHeight="1">
      <c r="A66" s="308"/>
      <c r="B66" s="256"/>
      <c r="C66" s="70" t="s">
        <v>137</v>
      </c>
      <c r="D66" s="70" t="s">
        <v>188</v>
      </c>
      <c r="E66" s="96">
        <v>856.11</v>
      </c>
      <c r="F66" s="70" t="s">
        <v>124</v>
      </c>
      <c r="G66" s="71">
        <v>0.5</v>
      </c>
      <c r="H66" s="73" t="s">
        <v>137</v>
      </c>
      <c r="I66" s="70" t="s">
        <v>188</v>
      </c>
      <c r="J66" s="96">
        <f>E66</f>
        <v>856.11</v>
      </c>
      <c r="K66" s="70" t="s">
        <v>124</v>
      </c>
      <c r="L66" s="74">
        <v>0.5</v>
      </c>
    </row>
    <row r="67" spans="1:12" s="15" customFormat="1" ht="15" customHeight="1">
      <c r="A67" s="308"/>
      <c r="B67" s="256"/>
      <c r="C67" s="70"/>
      <c r="D67" s="73" t="s">
        <v>193</v>
      </c>
      <c r="E67" s="142">
        <v>1</v>
      </c>
      <c r="F67" s="73" t="s">
        <v>233</v>
      </c>
      <c r="G67" s="140">
        <v>1</v>
      </c>
      <c r="H67" s="70"/>
      <c r="I67" s="73" t="s">
        <v>193</v>
      </c>
      <c r="J67" s="143">
        <v>0.696</v>
      </c>
      <c r="K67" s="73" t="s">
        <v>233</v>
      </c>
      <c r="L67" s="141">
        <v>1</v>
      </c>
    </row>
    <row r="68" spans="1:12" s="15" customFormat="1" ht="15" customHeight="1">
      <c r="A68" s="308"/>
      <c r="B68" s="256"/>
      <c r="C68" s="213" t="s">
        <v>138</v>
      </c>
      <c r="D68" s="213"/>
      <c r="E68" s="213"/>
      <c r="F68" s="213"/>
      <c r="G68" s="213"/>
      <c r="H68" s="213" t="s">
        <v>138</v>
      </c>
      <c r="I68" s="213"/>
      <c r="J68" s="213"/>
      <c r="K68" s="213"/>
      <c r="L68" s="295"/>
    </row>
    <row r="69" spans="1:12" s="15" customFormat="1" ht="15" customHeight="1">
      <c r="A69" s="308"/>
      <c r="B69" s="256"/>
      <c r="C69" s="213" t="s">
        <v>235</v>
      </c>
      <c r="D69" s="213"/>
      <c r="E69" s="213"/>
      <c r="F69" s="213"/>
      <c r="G69" s="213"/>
      <c r="H69" s="274" t="s">
        <v>235</v>
      </c>
      <c r="I69" s="302"/>
      <c r="J69" s="302"/>
      <c r="K69" s="302"/>
      <c r="L69" s="303"/>
    </row>
    <row r="70" spans="1:12" s="15" customFormat="1" ht="15" customHeight="1">
      <c r="A70" s="308"/>
      <c r="B70" s="256"/>
      <c r="C70" s="76" t="s">
        <v>128</v>
      </c>
      <c r="D70" s="292">
        <f>F33*E60*G60*E66*G66*G67*E67</f>
        <v>0</v>
      </c>
      <c r="E70" s="231"/>
      <c r="F70" s="46"/>
      <c r="G70" s="46"/>
      <c r="H70" s="76" t="s">
        <v>42</v>
      </c>
      <c r="I70" s="297">
        <f>K33*J60*L60*J66*L66*L67*J67</f>
        <v>18822982.3704</v>
      </c>
      <c r="J70" s="297"/>
      <c r="K70" s="46"/>
      <c r="L70" s="77"/>
    </row>
    <row r="71" spans="1:12" s="15" customFormat="1" ht="15" customHeight="1" thickBot="1">
      <c r="A71" s="309"/>
      <c r="B71" s="88" t="s">
        <v>32</v>
      </c>
      <c r="C71" s="79" t="s">
        <v>139</v>
      </c>
      <c r="D71" s="307">
        <f>D65+D70</f>
        <v>8331190.875</v>
      </c>
      <c r="E71" s="307"/>
      <c r="F71" s="80"/>
      <c r="G71" s="89"/>
      <c r="H71" s="79" t="str">
        <f>C71</f>
        <v>난방기 운전비계</v>
      </c>
      <c r="I71" s="307">
        <f>I65+I70</f>
        <v>22594747.3704</v>
      </c>
      <c r="J71" s="307"/>
      <c r="K71" s="80"/>
      <c r="L71" s="90"/>
    </row>
    <row r="72" spans="1:12" s="17" customFormat="1" ht="37.5" customHeight="1" thickBot="1">
      <c r="A72" s="91"/>
      <c r="B72" s="25"/>
      <c r="C72" s="92"/>
      <c r="D72" s="93"/>
      <c r="E72" s="93"/>
      <c r="F72" s="60"/>
      <c r="G72" s="94"/>
      <c r="H72" s="92"/>
      <c r="I72" s="93"/>
      <c r="J72" s="93"/>
      <c r="K72" s="60"/>
      <c r="L72" s="94"/>
    </row>
    <row r="73" spans="1:12" s="15" customFormat="1" ht="15" customHeight="1">
      <c r="A73" s="288" t="s">
        <v>140</v>
      </c>
      <c r="B73" s="289"/>
      <c r="C73" s="291" t="s">
        <v>141</v>
      </c>
      <c r="D73" s="291"/>
      <c r="E73" s="291"/>
      <c r="F73" s="291"/>
      <c r="G73" s="291"/>
      <c r="H73" s="291" t="s">
        <v>142</v>
      </c>
      <c r="I73" s="291"/>
      <c r="J73" s="291"/>
      <c r="K73" s="291"/>
      <c r="L73" s="314"/>
    </row>
    <row r="74" spans="1:12" s="15" customFormat="1" ht="15" customHeight="1">
      <c r="A74" s="294" t="s">
        <v>143</v>
      </c>
      <c r="B74" s="256" t="s">
        <v>31</v>
      </c>
      <c r="C74" s="30" t="s">
        <v>35</v>
      </c>
      <c r="D74" s="30"/>
      <c r="E74" s="30"/>
      <c r="F74" s="284">
        <f>D49</f>
        <v>10065812.625</v>
      </c>
      <c r="G74" s="213"/>
      <c r="H74" s="30" t="s">
        <v>35</v>
      </c>
      <c r="I74" s="30"/>
      <c r="J74" s="30"/>
      <c r="K74" s="284">
        <f>I49</f>
        <v>17702712</v>
      </c>
      <c r="L74" s="295"/>
    </row>
    <row r="75" spans="1:12" s="15" customFormat="1" ht="15" customHeight="1">
      <c r="A75" s="294"/>
      <c r="B75" s="256"/>
      <c r="C75" s="30" t="s">
        <v>36</v>
      </c>
      <c r="D75" s="30"/>
      <c r="E75" s="30"/>
      <c r="F75" s="284">
        <f>D59</f>
        <v>2668932</v>
      </c>
      <c r="G75" s="213"/>
      <c r="H75" s="30" t="s">
        <v>36</v>
      </c>
      <c r="I75" s="30"/>
      <c r="J75" s="30"/>
      <c r="K75" s="284">
        <f>I59</f>
        <v>2511936</v>
      </c>
      <c r="L75" s="295"/>
    </row>
    <row r="76" spans="1:12" s="15" customFormat="1" ht="15" customHeight="1">
      <c r="A76" s="294"/>
      <c r="B76" s="256"/>
      <c r="C76" s="30" t="s">
        <v>37</v>
      </c>
      <c r="D76" s="30"/>
      <c r="E76" s="30"/>
      <c r="F76" s="284">
        <f>D65+D70</f>
        <v>8331190.875</v>
      </c>
      <c r="G76" s="213"/>
      <c r="H76" s="30" t="s">
        <v>37</v>
      </c>
      <c r="I76" s="30"/>
      <c r="J76" s="30"/>
      <c r="K76" s="284">
        <f>I65+I70</f>
        <v>22594747.3704</v>
      </c>
      <c r="L76" s="295"/>
    </row>
    <row r="77" spans="1:12" s="15" customFormat="1" ht="15" customHeight="1">
      <c r="A77" s="294"/>
      <c r="B77" s="256"/>
      <c r="C77" s="30" t="s">
        <v>38</v>
      </c>
      <c r="D77" s="30"/>
      <c r="E77" s="30"/>
      <c r="F77" s="281">
        <f>D77*E77*12</f>
        <v>0</v>
      </c>
      <c r="G77" s="281"/>
      <c r="H77" s="30" t="s">
        <v>38</v>
      </c>
      <c r="I77" s="30">
        <f>D77</f>
        <v>0</v>
      </c>
      <c r="J77" s="49">
        <f>SUM(L25:L25)</f>
        <v>39</v>
      </c>
      <c r="K77" s="281">
        <f>I77*J77*12</f>
        <v>0</v>
      </c>
      <c r="L77" s="293"/>
    </row>
    <row r="78" spans="1:12" s="15" customFormat="1" ht="15" customHeight="1">
      <c r="A78" s="294"/>
      <c r="B78" s="256"/>
      <c r="C78" s="30" t="s">
        <v>39</v>
      </c>
      <c r="D78" s="30">
        <v>5280</v>
      </c>
      <c r="E78" s="30">
        <f>D30*1.2</f>
        <v>233.39999999999998</v>
      </c>
      <c r="F78" s="281">
        <f>D78*E78*12</f>
        <v>14788223.999999996</v>
      </c>
      <c r="G78" s="281"/>
      <c r="H78" s="30" t="s">
        <v>39</v>
      </c>
      <c r="I78" s="30">
        <f>D78</f>
        <v>5280</v>
      </c>
      <c r="J78" s="30">
        <f>I30*1.2</f>
        <v>229.43999999999997</v>
      </c>
      <c r="K78" s="281">
        <f>I78*J78*12</f>
        <v>14537318.399999999</v>
      </c>
      <c r="L78" s="293"/>
    </row>
    <row r="79" spans="1:12" s="15" customFormat="1" ht="15" customHeight="1">
      <c r="A79" s="294"/>
      <c r="B79" s="256"/>
      <c r="C79" s="30" t="s">
        <v>40</v>
      </c>
      <c r="D79" s="30"/>
      <c r="E79" s="30">
        <v>12</v>
      </c>
      <c r="F79" s="281">
        <f>D79*E79</f>
        <v>0</v>
      </c>
      <c r="G79" s="281"/>
      <c r="H79" s="30" t="s">
        <v>40</v>
      </c>
      <c r="I79" s="30">
        <v>76000</v>
      </c>
      <c r="J79" s="30">
        <v>12</v>
      </c>
      <c r="K79" s="281">
        <f>I79*J79</f>
        <v>912000</v>
      </c>
      <c r="L79" s="293"/>
    </row>
    <row r="80" spans="1:12" s="15" customFormat="1" ht="15" customHeight="1">
      <c r="A80" s="294"/>
      <c r="B80" s="24" t="s">
        <v>32</v>
      </c>
      <c r="C80" s="283" t="s">
        <v>237</v>
      </c>
      <c r="D80" s="283"/>
      <c r="E80" s="283"/>
      <c r="F80" s="282">
        <f>SUM(F74:F79)</f>
        <v>35854159.5</v>
      </c>
      <c r="G80" s="283"/>
      <c r="H80" s="283" t="str">
        <f>C80</f>
        <v>저압(2009년 6월 27일)</v>
      </c>
      <c r="I80" s="283"/>
      <c r="J80" s="283"/>
      <c r="K80" s="282">
        <f>SUM(K74:K79)</f>
        <v>58258713.770399995</v>
      </c>
      <c r="L80" s="311"/>
    </row>
    <row r="81" spans="1:12" s="95" customFormat="1" ht="15" customHeight="1" thickBot="1">
      <c r="A81" s="272" t="s">
        <v>144</v>
      </c>
      <c r="B81" s="273"/>
      <c r="C81" s="285" t="s">
        <v>145</v>
      </c>
      <c r="D81" s="285"/>
      <c r="E81" s="285"/>
      <c r="F81" s="286">
        <f>F80-F80</f>
        <v>0</v>
      </c>
      <c r="G81" s="287"/>
      <c r="H81" s="285" t="s">
        <v>33</v>
      </c>
      <c r="I81" s="285"/>
      <c r="J81" s="285"/>
      <c r="K81" s="286">
        <f>F80-K80</f>
        <v>-22404554.270399995</v>
      </c>
      <c r="L81" s="316"/>
    </row>
    <row r="82" s="15" customFormat="1" ht="36" customHeight="1" thickBot="1"/>
    <row r="83" spans="1:12" s="15" customFormat="1" ht="15" customHeight="1">
      <c r="A83" s="288" t="s">
        <v>140</v>
      </c>
      <c r="B83" s="289"/>
      <c r="C83" s="291" t="s">
        <v>146</v>
      </c>
      <c r="D83" s="291"/>
      <c r="E83" s="291"/>
      <c r="F83" s="291"/>
      <c r="G83" s="291"/>
      <c r="H83" s="291" t="s">
        <v>147</v>
      </c>
      <c r="I83" s="291"/>
      <c r="J83" s="291"/>
      <c r="K83" s="291"/>
      <c r="L83" s="314"/>
    </row>
    <row r="84" spans="1:12" s="15" customFormat="1" ht="15" customHeight="1">
      <c r="A84" s="294" t="s">
        <v>148</v>
      </c>
      <c r="B84" s="256" t="s">
        <v>31</v>
      </c>
      <c r="C84" s="278" t="s">
        <v>200</v>
      </c>
      <c r="D84" s="274" t="s">
        <v>197</v>
      </c>
      <c r="E84" s="275"/>
      <c r="F84" s="284">
        <v>1000000</v>
      </c>
      <c r="G84" s="213"/>
      <c r="H84" s="278" t="s">
        <v>200</v>
      </c>
      <c r="I84" s="274" t="s">
        <v>197</v>
      </c>
      <c r="J84" s="275"/>
      <c r="K84" s="284">
        <v>1000000</v>
      </c>
      <c r="L84" s="295"/>
    </row>
    <row r="85" spans="1:12" s="15" customFormat="1" ht="15" customHeight="1">
      <c r="A85" s="294"/>
      <c r="B85" s="256"/>
      <c r="C85" s="279"/>
      <c r="D85" s="274" t="s">
        <v>190</v>
      </c>
      <c r="E85" s="275"/>
      <c r="F85" s="284">
        <v>200000</v>
      </c>
      <c r="G85" s="213"/>
      <c r="H85" s="279"/>
      <c r="I85" s="274" t="s">
        <v>190</v>
      </c>
      <c r="J85" s="275"/>
      <c r="K85" s="284">
        <v>200000</v>
      </c>
      <c r="L85" s="295"/>
    </row>
    <row r="86" spans="1:12" s="15" customFormat="1" ht="15" customHeight="1">
      <c r="A86" s="294"/>
      <c r="B86" s="256"/>
      <c r="C86" s="279"/>
      <c r="D86" s="274" t="s">
        <v>196</v>
      </c>
      <c r="E86" s="275"/>
      <c r="F86" s="284">
        <v>350000</v>
      </c>
      <c r="G86" s="213"/>
      <c r="H86" s="279"/>
      <c r="I86" s="274" t="s">
        <v>196</v>
      </c>
      <c r="J86" s="275"/>
      <c r="K86" s="284">
        <v>1400000</v>
      </c>
      <c r="L86" s="295"/>
    </row>
    <row r="87" spans="1:12" s="15" customFormat="1" ht="15" customHeight="1">
      <c r="A87" s="294"/>
      <c r="B87" s="256"/>
      <c r="C87" s="279"/>
      <c r="D87" s="274"/>
      <c r="E87" s="275"/>
      <c r="F87" s="281"/>
      <c r="G87" s="281"/>
      <c r="H87" s="279"/>
      <c r="I87" s="274" t="s">
        <v>198</v>
      </c>
      <c r="J87" s="275"/>
      <c r="K87" s="284">
        <v>800000</v>
      </c>
      <c r="L87" s="295"/>
    </row>
    <row r="88" spans="1:12" s="15" customFormat="1" ht="15" customHeight="1">
      <c r="A88" s="294"/>
      <c r="B88" s="256"/>
      <c r="C88" s="280"/>
      <c r="D88" s="98"/>
      <c r="E88" s="97"/>
      <c r="F88" s="276"/>
      <c r="G88" s="277"/>
      <c r="H88" s="280"/>
      <c r="I88" s="98"/>
      <c r="J88" s="97"/>
      <c r="K88" s="319"/>
      <c r="L88" s="320"/>
    </row>
    <row r="89" spans="1:12" s="15" customFormat="1" ht="15" customHeight="1">
      <c r="A89" s="294"/>
      <c r="B89" s="256"/>
      <c r="C89" s="115" t="s">
        <v>199</v>
      </c>
      <c r="D89" s="116"/>
      <c r="E89" s="117"/>
      <c r="F89" s="317">
        <f>SUM(F84:F88)</f>
        <v>1550000</v>
      </c>
      <c r="G89" s="318"/>
      <c r="H89" s="115" t="s">
        <v>199</v>
      </c>
      <c r="I89" s="116"/>
      <c r="J89" s="117"/>
      <c r="K89" s="321">
        <f>SUM(K84:K88)</f>
        <v>3400000</v>
      </c>
      <c r="L89" s="322"/>
    </row>
    <row r="90" spans="1:12" s="15" customFormat="1" ht="15" customHeight="1">
      <c r="A90" s="294"/>
      <c r="B90" s="256"/>
      <c r="C90" s="30"/>
      <c r="D90" s="98"/>
      <c r="E90" s="97"/>
      <c r="F90" s="111"/>
      <c r="G90" s="112"/>
      <c r="H90" s="30"/>
      <c r="I90" s="98"/>
      <c r="J90" s="97"/>
      <c r="K90" s="113"/>
      <c r="L90" s="114"/>
    </row>
    <row r="91" spans="1:12" s="15" customFormat="1" ht="15" customHeight="1">
      <c r="A91" s="294"/>
      <c r="B91" s="256"/>
      <c r="C91" s="30" t="s">
        <v>156</v>
      </c>
      <c r="D91" s="274" t="s">
        <v>189</v>
      </c>
      <c r="E91" s="275"/>
      <c r="F91" s="281">
        <v>6000000</v>
      </c>
      <c r="G91" s="281"/>
      <c r="H91" s="30" t="s">
        <v>156</v>
      </c>
      <c r="I91" s="274" t="s">
        <v>194</v>
      </c>
      <c r="J91" s="275"/>
      <c r="K91" s="281">
        <v>6000000</v>
      </c>
      <c r="L91" s="293"/>
    </row>
    <row r="92" spans="1:12" s="15" customFormat="1" ht="15" customHeight="1">
      <c r="A92" s="294"/>
      <c r="B92" s="256"/>
      <c r="C92" s="30"/>
      <c r="D92" s="98"/>
      <c r="E92" s="97"/>
      <c r="F92" s="276"/>
      <c r="G92" s="277"/>
      <c r="H92" s="30"/>
      <c r="I92" s="98" t="s">
        <v>195</v>
      </c>
      <c r="J92" s="97"/>
      <c r="K92" s="276">
        <v>6000000</v>
      </c>
      <c r="L92" s="323"/>
    </row>
    <row r="93" spans="1:12" s="15" customFormat="1" ht="15" customHeight="1">
      <c r="A93" s="294"/>
      <c r="B93" s="24" t="s">
        <v>32</v>
      </c>
      <c r="C93" s="283"/>
      <c r="D93" s="283"/>
      <c r="E93" s="283"/>
      <c r="F93" s="282">
        <f>SUM(F89:F92)</f>
        <v>7550000</v>
      </c>
      <c r="G93" s="283"/>
      <c r="H93" s="283"/>
      <c r="I93" s="283"/>
      <c r="J93" s="283"/>
      <c r="K93" s="282">
        <f>SUM(K89:K92)</f>
        <v>15400000</v>
      </c>
      <c r="L93" s="311"/>
    </row>
    <row r="94" spans="1:12" s="95" customFormat="1" ht="15" customHeight="1" thickBot="1">
      <c r="A94" s="272" t="s">
        <v>144</v>
      </c>
      <c r="B94" s="273"/>
      <c r="C94" s="285" t="s">
        <v>149</v>
      </c>
      <c r="D94" s="285"/>
      <c r="E94" s="285"/>
      <c r="F94" s="286">
        <f>F93-F93</f>
        <v>0</v>
      </c>
      <c r="G94" s="287"/>
      <c r="H94" s="285" t="s">
        <v>33</v>
      </c>
      <c r="I94" s="285"/>
      <c r="J94" s="285"/>
      <c r="K94" s="286">
        <f>F93-K93</f>
        <v>-7850000</v>
      </c>
      <c r="L94" s="316"/>
    </row>
    <row r="95" s="15" customFormat="1" ht="10.5"/>
    <row r="96" s="15" customFormat="1" ht="10.5"/>
    <row r="97" s="15" customFormat="1" ht="10.5"/>
    <row r="98" s="15" customFormat="1" ht="10.5"/>
    <row r="99" s="15" customFormat="1" ht="10.5"/>
    <row r="100" s="15" customFormat="1" ht="10.5"/>
    <row r="101" s="15" customFormat="1" ht="10.5"/>
    <row r="102" s="15" customFormat="1" ht="10.5"/>
    <row r="103" s="15" customFormat="1" ht="10.5"/>
    <row r="104" s="15" customFormat="1" ht="10.5"/>
    <row r="105" s="15" customFormat="1" ht="10.5"/>
    <row r="106" s="15" customFormat="1" ht="10.5"/>
    <row r="107" s="15" customFormat="1" ht="10.5"/>
    <row r="108" s="15" customFormat="1" ht="10.5"/>
    <row r="109" s="15" customFormat="1" ht="10.5"/>
    <row r="110" s="15" customFormat="1" ht="10.5"/>
    <row r="111" s="15" customFormat="1" ht="10.5"/>
    <row r="112" s="15" customFormat="1" ht="10.5"/>
    <row r="113" s="15" customFormat="1" ht="10.5"/>
    <row r="114" s="15" customFormat="1" ht="10.5"/>
    <row r="115" s="15" customFormat="1" ht="10.5"/>
    <row r="116" s="15" customFormat="1" ht="10.5"/>
    <row r="117" s="15" customFormat="1" ht="10.5"/>
  </sheetData>
  <sheetProtection/>
  <mergeCells count="136">
    <mergeCell ref="K94:L94"/>
    <mergeCell ref="A94:B94"/>
    <mergeCell ref="C94:E94"/>
    <mergeCell ref="F94:G94"/>
    <mergeCell ref="H94:J94"/>
    <mergeCell ref="K92:L92"/>
    <mergeCell ref="C93:E93"/>
    <mergeCell ref="F93:G93"/>
    <mergeCell ref="K87:L87"/>
    <mergeCell ref="F91:G91"/>
    <mergeCell ref="K91:L91"/>
    <mergeCell ref="I87:J87"/>
    <mergeCell ref="I91:J91"/>
    <mergeCell ref="F89:G89"/>
    <mergeCell ref="K88:L88"/>
    <mergeCell ref="K89:L89"/>
    <mergeCell ref="A84:A93"/>
    <mergeCell ref="B84:B92"/>
    <mergeCell ref="F84:G84"/>
    <mergeCell ref="K84:L84"/>
    <mergeCell ref="F85:G85"/>
    <mergeCell ref="K85:L85"/>
    <mergeCell ref="F86:G86"/>
    <mergeCell ref="K86:L86"/>
    <mergeCell ref="H93:J93"/>
    <mergeCell ref="K93:L93"/>
    <mergeCell ref="A83:B83"/>
    <mergeCell ref="C83:G83"/>
    <mergeCell ref="H83:L83"/>
    <mergeCell ref="I65:J65"/>
    <mergeCell ref="F77:G77"/>
    <mergeCell ref="K77:L77"/>
    <mergeCell ref="H69:L69"/>
    <mergeCell ref="K74:L74"/>
    <mergeCell ref="H81:J81"/>
    <mergeCell ref="K81:L81"/>
    <mergeCell ref="K75:L75"/>
    <mergeCell ref="H73:L73"/>
    <mergeCell ref="I59:J59"/>
    <mergeCell ref="H68:L68"/>
    <mergeCell ref="I45:J45"/>
    <mergeCell ref="I48:J48"/>
    <mergeCell ref="H53:L53"/>
    <mergeCell ref="H47:L47"/>
    <mergeCell ref="I70:J70"/>
    <mergeCell ref="K80:L80"/>
    <mergeCell ref="H44:L44"/>
    <mergeCell ref="I49:J49"/>
    <mergeCell ref="H58:L58"/>
    <mergeCell ref="H64:L64"/>
    <mergeCell ref="H63:L63"/>
    <mergeCell ref="I71:J71"/>
    <mergeCell ref="H57:L57"/>
    <mergeCell ref="H46:L46"/>
    <mergeCell ref="H52:L52"/>
    <mergeCell ref="A54:A71"/>
    <mergeCell ref="C68:G68"/>
    <mergeCell ref="C63:G63"/>
    <mergeCell ref="D49:E49"/>
    <mergeCell ref="C64:G64"/>
    <mergeCell ref="C57:G57"/>
    <mergeCell ref="C58:G58"/>
    <mergeCell ref="D65:E65"/>
    <mergeCell ref="D59:E59"/>
    <mergeCell ref="A3:B3"/>
    <mergeCell ref="C3:G3"/>
    <mergeCell ref="B30:B33"/>
    <mergeCell ref="C46:G46"/>
    <mergeCell ref="C43:G43"/>
    <mergeCell ref="A35:A49"/>
    <mergeCell ref="A29:B29"/>
    <mergeCell ref="A30:A33"/>
    <mergeCell ref="D42:E42"/>
    <mergeCell ref="D45:E45"/>
    <mergeCell ref="H3:L3"/>
    <mergeCell ref="D29:E29"/>
    <mergeCell ref="F29:G29"/>
    <mergeCell ref="I42:J42"/>
    <mergeCell ref="K29:L29"/>
    <mergeCell ref="H40:L40"/>
    <mergeCell ref="H41:L41"/>
    <mergeCell ref="C40:G40"/>
    <mergeCell ref="A1:L1"/>
    <mergeCell ref="A2:B2"/>
    <mergeCell ref="C2:G2"/>
    <mergeCell ref="H2:L2"/>
    <mergeCell ref="C47:G47"/>
    <mergeCell ref="D48:E48"/>
    <mergeCell ref="A4:A28"/>
    <mergeCell ref="B4:B28"/>
    <mergeCell ref="I29:J29"/>
    <mergeCell ref="A34:B34"/>
    <mergeCell ref="K79:L79"/>
    <mergeCell ref="H80:J80"/>
    <mergeCell ref="A74:A80"/>
    <mergeCell ref="B74:B79"/>
    <mergeCell ref="F76:G76"/>
    <mergeCell ref="F78:G78"/>
    <mergeCell ref="F79:G79"/>
    <mergeCell ref="C80:E80"/>
    <mergeCell ref="K78:L78"/>
    <mergeCell ref="K76:L76"/>
    <mergeCell ref="B35:B48"/>
    <mergeCell ref="C73:G73"/>
    <mergeCell ref="D70:E70"/>
    <mergeCell ref="C69:G69"/>
    <mergeCell ref="C44:G44"/>
    <mergeCell ref="B54:B58"/>
    <mergeCell ref="C53:G53"/>
    <mergeCell ref="B60:B70"/>
    <mergeCell ref="D71:E71"/>
    <mergeCell ref="C41:G41"/>
    <mergeCell ref="C52:G52"/>
    <mergeCell ref="F92:G92"/>
    <mergeCell ref="C84:C88"/>
    <mergeCell ref="D87:E87"/>
    <mergeCell ref="C81:E81"/>
    <mergeCell ref="F81:G81"/>
    <mergeCell ref="I86:J86"/>
    <mergeCell ref="D91:E91"/>
    <mergeCell ref="D84:E84"/>
    <mergeCell ref="F88:G88"/>
    <mergeCell ref="H84:H88"/>
    <mergeCell ref="F87:G87"/>
    <mergeCell ref="D85:E85"/>
    <mergeCell ref="D86:E86"/>
    <mergeCell ref="A53:B53"/>
    <mergeCell ref="A52:B52"/>
    <mergeCell ref="A51:L51"/>
    <mergeCell ref="A81:B81"/>
    <mergeCell ref="I84:J84"/>
    <mergeCell ref="I85:J85"/>
    <mergeCell ref="F80:G80"/>
    <mergeCell ref="F74:G74"/>
    <mergeCell ref="F75:G75"/>
    <mergeCell ref="A73:B73"/>
  </mergeCells>
  <printOptions/>
  <pageMargins left="0.4" right="0.35" top="0.39" bottom="0.34" header="0.31" footer="0.29"/>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L67"/>
  <sheetViews>
    <sheetView showGridLines="0" zoomScalePageLayoutView="0" workbookViewId="0" topLeftCell="A10">
      <selection activeCell="C18" sqref="C18:J18"/>
    </sheetView>
  </sheetViews>
  <sheetFormatPr defaultColWidth="8.88671875" defaultRowHeight="13.5"/>
  <cols>
    <col min="1" max="1" width="3.21484375" style="53" customWidth="1"/>
    <col min="2" max="2" width="3.3359375" style="53" customWidth="1"/>
    <col min="3" max="3" width="11.10546875" style="14" customWidth="1"/>
    <col min="4" max="4" width="9.5546875" style="14" customWidth="1"/>
    <col min="5" max="5" width="3.99609375" style="14" customWidth="1"/>
    <col min="6" max="6" width="12.88671875" style="14" customWidth="1"/>
    <col min="7" max="7" width="12.10546875" style="14" customWidth="1"/>
    <col min="8" max="8" width="9.6640625" style="14" customWidth="1"/>
    <col min="9" max="9" width="4.10546875" style="14" customWidth="1"/>
    <col min="10" max="10" width="12.10546875" style="14" customWidth="1"/>
    <col min="11" max="16384" width="8.88671875" style="14" customWidth="1"/>
  </cols>
  <sheetData>
    <row r="1" spans="1:10" ht="49.5" customHeight="1" thickBot="1">
      <c r="A1" s="228" t="s">
        <v>213</v>
      </c>
      <c r="B1" s="228"/>
      <c r="C1" s="228"/>
      <c r="D1" s="228"/>
      <c r="E1" s="228"/>
      <c r="F1" s="228"/>
      <c r="G1" s="228"/>
      <c r="H1" s="228"/>
      <c r="I1" s="228"/>
      <c r="J1" s="228"/>
    </row>
    <row r="2" spans="1:10" s="15" customFormat="1" ht="13.5" customHeight="1">
      <c r="A2" s="236" t="s">
        <v>28</v>
      </c>
      <c r="B2" s="222"/>
      <c r="C2" s="222" t="s">
        <v>29</v>
      </c>
      <c r="D2" s="222"/>
      <c r="E2" s="222"/>
      <c r="F2" s="222"/>
      <c r="G2" s="222" t="s">
        <v>30</v>
      </c>
      <c r="H2" s="222"/>
      <c r="I2" s="222"/>
      <c r="J2" s="223"/>
    </row>
    <row r="3" spans="1:10" s="15" customFormat="1" ht="13.5" customHeight="1">
      <c r="A3" s="214" t="s">
        <v>44</v>
      </c>
      <c r="B3" s="215"/>
      <c r="C3" s="215" t="s">
        <v>158</v>
      </c>
      <c r="D3" s="215"/>
      <c r="E3" s="215"/>
      <c r="F3" s="215"/>
      <c r="G3" s="215" t="s">
        <v>214</v>
      </c>
      <c r="H3" s="215"/>
      <c r="I3" s="215"/>
      <c r="J3" s="216"/>
    </row>
    <row r="4" spans="1:10" s="15" customFormat="1" ht="13.5" customHeight="1">
      <c r="A4" s="214" t="s">
        <v>45</v>
      </c>
      <c r="B4" s="215"/>
      <c r="C4" s="215" t="s">
        <v>157</v>
      </c>
      <c r="D4" s="215"/>
      <c r="E4" s="215"/>
      <c r="F4" s="215"/>
      <c r="G4" s="215" t="s">
        <v>157</v>
      </c>
      <c r="H4" s="215"/>
      <c r="I4" s="215"/>
      <c r="J4" s="216"/>
    </row>
    <row r="5" spans="1:10" s="17" customFormat="1" ht="172.5" customHeight="1">
      <c r="A5" s="220" t="s">
        <v>46</v>
      </c>
      <c r="B5" s="16" t="s">
        <v>47</v>
      </c>
      <c r="C5" s="218"/>
      <c r="D5" s="218"/>
      <c r="E5" s="218"/>
      <c r="F5" s="218"/>
      <c r="G5" s="218"/>
      <c r="H5" s="218"/>
      <c r="I5" s="218"/>
      <c r="J5" s="219"/>
    </row>
    <row r="6" spans="1:10" s="15" customFormat="1" ht="54.75" customHeight="1">
      <c r="A6" s="220"/>
      <c r="B6" s="18" t="s">
        <v>48</v>
      </c>
      <c r="C6" s="217" t="s">
        <v>24</v>
      </c>
      <c r="D6" s="217"/>
      <c r="E6" s="217"/>
      <c r="F6" s="217"/>
      <c r="G6" s="264" t="s">
        <v>215</v>
      </c>
      <c r="H6" s="264"/>
      <c r="I6" s="264"/>
      <c r="J6" s="265"/>
    </row>
    <row r="7" spans="1:10" s="15" customFormat="1" ht="54.75" customHeight="1">
      <c r="A7" s="245" t="s">
        <v>49</v>
      </c>
      <c r="B7" s="19" t="s">
        <v>50</v>
      </c>
      <c r="C7" s="217" t="s">
        <v>168</v>
      </c>
      <c r="D7" s="217"/>
      <c r="E7" s="217"/>
      <c r="F7" s="217"/>
      <c r="G7" s="217" t="s">
        <v>216</v>
      </c>
      <c r="H7" s="217"/>
      <c r="I7" s="217"/>
      <c r="J7" s="221"/>
    </row>
    <row r="8" spans="1:10" s="15" customFormat="1" ht="35.25" customHeight="1">
      <c r="A8" s="245"/>
      <c r="B8" s="19" t="s">
        <v>51</v>
      </c>
      <c r="C8" s="217" t="s">
        <v>167</v>
      </c>
      <c r="D8" s="217"/>
      <c r="E8" s="217"/>
      <c r="F8" s="217"/>
      <c r="G8" s="217" t="s">
        <v>217</v>
      </c>
      <c r="H8" s="217"/>
      <c r="I8" s="217"/>
      <c r="J8" s="221"/>
    </row>
    <row r="9" spans="1:10" s="15" customFormat="1" ht="48" customHeight="1">
      <c r="A9" s="20" t="s">
        <v>52</v>
      </c>
      <c r="B9" s="21" t="s">
        <v>53</v>
      </c>
      <c r="C9" s="224" t="s">
        <v>265</v>
      </c>
      <c r="D9" s="224"/>
      <c r="E9" s="224"/>
      <c r="F9" s="224"/>
      <c r="G9" s="224" t="s">
        <v>244</v>
      </c>
      <c r="H9" s="224"/>
      <c r="I9" s="224"/>
      <c r="J9" s="225"/>
    </row>
    <row r="10" spans="1:10" s="15" customFormat="1" ht="45" customHeight="1">
      <c r="A10" s="229" t="s">
        <v>54</v>
      </c>
      <c r="B10" s="23" t="s">
        <v>55</v>
      </c>
      <c r="C10" s="217" t="s">
        <v>267</v>
      </c>
      <c r="D10" s="217"/>
      <c r="E10" s="217"/>
      <c r="F10" s="217"/>
      <c r="G10" s="264" t="s">
        <v>245</v>
      </c>
      <c r="H10" s="264"/>
      <c r="I10" s="264"/>
      <c r="J10" s="265"/>
    </row>
    <row r="11" spans="1:10" s="15" customFormat="1" ht="59.25" customHeight="1">
      <c r="A11" s="229"/>
      <c r="B11" s="23" t="s">
        <v>56</v>
      </c>
      <c r="C11" s="217" t="s">
        <v>266</v>
      </c>
      <c r="D11" s="217"/>
      <c r="E11" s="217"/>
      <c r="F11" s="217"/>
      <c r="G11" s="264" t="s">
        <v>247</v>
      </c>
      <c r="H11" s="264"/>
      <c r="I11" s="264"/>
      <c r="J11" s="265"/>
    </row>
    <row r="12" spans="1:10" s="15" customFormat="1" ht="15" customHeight="1">
      <c r="A12" s="229" t="s">
        <v>0</v>
      </c>
      <c r="B12" s="23" t="s">
        <v>58</v>
      </c>
      <c r="C12" s="226" t="s">
        <v>238</v>
      </c>
      <c r="D12" s="226"/>
      <c r="E12" s="226"/>
      <c r="F12" s="226"/>
      <c r="G12" s="226" t="s">
        <v>261</v>
      </c>
      <c r="H12" s="226"/>
      <c r="I12" s="226"/>
      <c r="J12" s="227"/>
    </row>
    <row r="13" spans="1:10" s="15" customFormat="1" ht="15" customHeight="1">
      <c r="A13" s="229"/>
      <c r="B13" s="23" t="s">
        <v>59</v>
      </c>
      <c r="C13" s="226" t="s">
        <v>60</v>
      </c>
      <c r="D13" s="226"/>
      <c r="E13" s="226"/>
      <c r="F13" s="226"/>
      <c r="G13" s="226" t="s">
        <v>205</v>
      </c>
      <c r="H13" s="226"/>
      <c r="I13" s="226"/>
      <c r="J13" s="227"/>
    </row>
    <row r="14" spans="1:10" s="15" customFormat="1" ht="15" customHeight="1">
      <c r="A14" s="229"/>
      <c r="B14" s="23" t="s">
        <v>61</v>
      </c>
      <c r="C14" s="256" t="s">
        <v>207</v>
      </c>
      <c r="D14" s="256"/>
      <c r="E14" s="256"/>
      <c r="F14" s="256"/>
      <c r="G14" s="256" t="s">
        <v>246</v>
      </c>
      <c r="H14" s="256"/>
      <c r="I14" s="256"/>
      <c r="J14" s="257"/>
    </row>
    <row r="15" spans="1:10" s="15" customFormat="1" ht="15" customHeight="1">
      <c r="A15" s="229"/>
      <c r="B15" s="23" t="s">
        <v>62</v>
      </c>
      <c r="C15" s="226" t="s">
        <v>270</v>
      </c>
      <c r="D15" s="226"/>
      <c r="E15" s="226"/>
      <c r="F15" s="226"/>
      <c r="G15" s="226" t="s">
        <v>263</v>
      </c>
      <c r="H15" s="226"/>
      <c r="I15" s="226"/>
      <c r="J15" s="227"/>
    </row>
    <row r="16" spans="1:10" s="15" customFormat="1" ht="15" customHeight="1">
      <c r="A16" s="229"/>
      <c r="B16" s="23" t="s">
        <v>63</v>
      </c>
      <c r="C16" s="226" t="s">
        <v>240</v>
      </c>
      <c r="D16" s="226"/>
      <c r="E16" s="226"/>
      <c r="F16" s="226"/>
      <c r="G16" s="226" t="s">
        <v>262</v>
      </c>
      <c r="H16" s="226"/>
      <c r="I16" s="226"/>
      <c r="J16" s="227"/>
    </row>
    <row r="17" spans="1:10" s="15" customFormat="1" ht="15" customHeight="1">
      <c r="A17" s="260" t="s">
        <v>64</v>
      </c>
      <c r="B17" s="226"/>
      <c r="C17" s="226"/>
      <c r="D17" s="261" t="s">
        <v>272</v>
      </c>
      <c r="E17" s="261"/>
      <c r="F17" s="261"/>
      <c r="G17" s="262" t="s">
        <v>206</v>
      </c>
      <c r="H17" s="262"/>
      <c r="I17" s="262"/>
      <c r="J17" s="263"/>
    </row>
    <row r="18" spans="1:10" s="15" customFormat="1" ht="89.25" customHeight="1">
      <c r="A18" s="22" t="s">
        <v>65</v>
      </c>
      <c r="B18" s="23" t="s">
        <v>66</v>
      </c>
      <c r="C18" s="264" t="s">
        <v>243</v>
      </c>
      <c r="D18" s="264"/>
      <c r="E18" s="264"/>
      <c r="F18" s="264"/>
      <c r="G18" s="264"/>
      <c r="H18" s="264"/>
      <c r="I18" s="264"/>
      <c r="J18" s="265"/>
    </row>
    <row r="19" spans="1:12" s="15" customFormat="1" ht="45" customHeight="1" thickBot="1">
      <c r="A19" s="258" t="s">
        <v>67</v>
      </c>
      <c r="B19" s="259"/>
      <c r="C19" s="266" t="s">
        <v>271</v>
      </c>
      <c r="D19" s="266"/>
      <c r="E19" s="266"/>
      <c r="F19" s="266"/>
      <c r="G19" s="266"/>
      <c r="H19" s="266"/>
      <c r="I19" s="266"/>
      <c r="J19" s="267"/>
      <c r="L19" s="119"/>
    </row>
    <row r="20" spans="1:10" s="15" customFormat="1" ht="15" customHeight="1">
      <c r="A20" s="25"/>
      <c r="B20" s="25"/>
      <c r="C20" s="25"/>
      <c r="D20" s="25"/>
      <c r="E20" s="25"/>
      <c r="F20" s="25"/>
      <c r="G20" s="25"/>
      <c r="H20" s="25"/>
      <c r="I20" s="25"/>
      <c r="J20" s="25"/>
    </row>
    <row r="21" spans="1:10" s="15" customFormat="1" ht="15" customHeight="1">
      <c r="A21" s="25"/>
      <c r="B21" s="25"/>
      <c r="C21" s="25"/>
      <c r="D21" s="25"/>
      <c r="E21" s="25"/>
      <c r="F21" s="25"/>
      <c r="G21" s="25"/>
      <c r="H21" s="25"/>
      <c r="I21" s="25"/>
      <c r="J21" s="25"/>
    </row>
    <row r="22" spans="1:10" s="15" customFormat="1" ht="15" customHeight="1">
      <c r="A22" s="25"/>
      <c r="B22" s="25"/>
      <c r="C22" s="25"/>
      <c r="D22" s="25"/>
      <c r="E22" s="25"/>
      <c r="F22" s="25"/>
      <c r="G22" s="25"/>
      <c r="H22" s="25"/>
      <c r="I22" s="25"/>
      <c r="J22" s="25"/>
    </row>
    <row r="23" spans="1:10" s="15" customFormat="1" ht="49.5" customHeight="1" thickBot="1">
      <c r="A23" s="228" t="s">
        <v>224</v>
      </c>
      <c r="B23" s="228"/>
      <c r="C23" s="228"/>
      <c r="D23" s="228"/>
      <c r="E23" s="228"/>
      <c r="F23" s="228"/>
      <c r="G23" s="228"/>
      <c r="H23" s="228"/>
      <c r="I23" s="228"/>
      <c r="J23" s="228"/>
    </row>
    <row r="24" spans="1:10" s="15" customFormat="1" ht="15" customHeight="1">
      <c r="A24" s="233" t="s">
        <v>28</v>
      </c>
      <c r="B24" s="234"/>
      <c r="C24" s="222" t="str">
        <f>C2</f>
        <v>제1안</v>
      </c>
      <c r="D24" s="222"/>
      <c r="E24" s="222"/>
      <c r="F24" s="222"/>
      <c r="G24" s="222" t="str">
        <f>G2</f>
        <v>제2안</v>
      </c>
      <c r="H24" s="222"/>
      <c r="I24" s="222"/>
      <c r="J24" s="223"/>
    </row>
    <row r="25" spans="1:10" s="15" customFormat="1" ht="15" customHeight="1">
      <c r="A25" s="230" t="s">
        <v>45</v>
      </c>
      <c r="B25" s="218"/>
      <c r="C25" s="215" t="str">
        <f>C3</f>
        <v>HEAT PUMP식 휴먼공조기</v>
      </c>
      <c r="D25" s="215"/>
      <c r="E25" s="215"/>
      <c r="F25" s="215"/>
      <c r="G25" s="215" t="str">
        <f>G3</f>
        <v>공냉식 스크류 + LNG스팀보일러 + DX-AHU</v>
      </c>
      <c r="H25" s="215"/>
      <c r="I25" s="215"/>
      <c r="J25" s="216"/>
    </row>
    <row r="26" spans="1:10" s="15" customFormat="1" ht="15" customHeight="1">
      <c r="A26" s="246" t="s">
        <v>68</v>
      </c>
      <c r="B26" s="247"/>
      <c r="C26" s="247"/>
      <c r="D26" s="247"/>
      <c r="E26" s="247"/>
      <c r="F26" s="247"/>
      <c r="G26" s="247"/>
      <c r="H26" s="247"/>
      <c r="I26" s="247"/>
      <c r="J26" s="248"/>
    </row>
    <row r="27" spans="1:10" s="15" customFormat="1" ht="15" customHeight="1">
      <c r="A27" s="238" t="s">
        <v>69</v>
      </c>
      <c r="B27" s="239"/>
      <c r="C27" s="215" t="s">
        <v>218</v>
      </c>
      <c r="D27" s="215"/>
      <c r="E27" s="215"/>
      <c r="F27" s="215"/>
      <c r="G27" s="215" t="s">
        <v>218</v>
      </c>
      <c r="H27" s="215"/>
      <c r="I27" s="215"/>
      <c r="J27" s="216"/>
    </row>
    <row r="28" spans="1:10" s="15" customFormat="1" ht="15" customHeight="1">
      <c r="A28" s="238" t="s">
        <v>70</v>
      </c>
      <c r="B28" s="239"/>
      <c r="C28" s="240" t="s">
        <v>236</v>
      </c>
      <c r="D28" s="240"/>
      <c r="E28" s="240"/>
      <c r="F28" s="240"/>
      <c r="G28" s="240" t="str">
        <f>C28</f>
        <v>375,000㎉/h</v>
      </c>
      <c r="H28" s="240"/>
      <c r="I28" s="240"/>
      <c r="J28" s="249"/>
    </row>
    <row r="29" spans="1:10" s="15" customFormat="1" ht="15" customHeight="1">
      <c r="A29" s="235" t="s">
        <v>71</v>
      </c>
      <c r="B29" s="237" t="s">
        <v>31</v>
      </c>
      <c r="C29" s="26" t="s">
        <v>73</v>
      </c>
      <c r="D29" s="26" t="s">
        <v>74</v>
      </c>
      <c r="E29" s="26" t="s">
        <v>75</v>
      </c>
      <c r="F29" s="26" t="s">
        <v>76</v>
      </c>
      <c r="G29" s="26" t="s">
        <v>73</v>
      </c>
      <c r="H29" s="26" t="s">
        <v>74</v>
      </c>
      <c r="I29" s="26" t="s">
        <v>75</v>
      </c>
      <c r="J29" s="27" t="s">
        <v>76</v>
      </c>
    </row>
    <row r="30" spans="1:10" s="15" customFormat="1" ht="15" customHeight="1">
      <c r="A30" s="235"/>
      <c r="B30" s="237"/>
      <c r="C30" s="28" t="s">
        <v>77</v>
      </c>
      <c r="D30" s="28" t="s">
        <v>173</v>
      </c>
      <c r="E30" s="28">
        <v>1</v>
      </c>
      <c r="F30" s="29" t="s">
        <v>172</v>
      </c>
      <c r="G30" s="19" t="s">
        <v>170</v>
      </c>
      <c r="H30" s="30" t="s">
        <v>173</v>
      </c>
      <c r="I30" s="30">
        <v>1</v>
      </c>
      <c r="J30" s="99">
        <v>53300000</v>
      </c>
    </row>
    <row r="31" spans="1:10" s="15" customFormat="1" ht="15" customHeight="1">
      <c r="A31" s="235"/>
      <c r="B31" s="237"/>
      <c r="C31" s="28"/>
      <c r="D31" s="118"/>
      <c r="E31" s="28"/>
      <c r="F31" s="29"/>
      <c r="G31" s="28"/>
      <c r="H31" s="118"/>
      <c r="I31" s="30"/>
      <c r="J31" s="99"/>
    </row>
    <row r="32" spans="1:10" s="15" customFormat="1" ht="15" customHeight="1">
      <c r="A32" s="235"/>
      <c r="B32" s="237"/>
      <c r="C32" s="28"/>
      <c r="D32" s="31"/>
      <c r="E32" s="28"/>
      <c r="F32" s="29"/>
      <c r="G32" s="23"/>
      <c r="H32" s="30"/>
      <c r="I32" s="30"/>
      <c r="J32" s="99"/>
    </row>
    <row r="33" spans="1:10" s="15" customFormat="1" ht="15" customHeight="1">
      <c r="A33" s="235"/>
      <c r="B33" s="237"/>
      <c r="C33" s="26"/>
      <c r="D33" s="31"/>
      <c r="E33" s="28"/>
      <c r="F33" s="29"/>
      <c r="G33" s="23"/>
      <c r="H33" s="30"/>
      <c r="I33" s="30"/>
      <c r="J33" s="99"/>
    </row>
    <row r="34" spans="1:10" s="15" customFormat="1" ht="15" customHeight="1">
      <c r="A34" s="235"/>
      <c r="B34" s="237"/>
      <c r="C34" s="28"/>
      <c r="D34" s="31"/>
      <c r="E34" s="28"/>
      <c r="F34" s="29"/>
      <c r="G34" s="23" t="s">
        <v>162</v>
      </c>
      <c r="H34" s="30" t="s">
        <v>174</v>
      </c>
      <c r="I34" s="30">
        <v>1</v>
      </c>
      <c r="J34" s="99">
        <v>31000000</v>
      </c>
    </row>
    <row r="35" spans="1:10" s="15" customFormat="1" ht="15" customHeight="1">
      <c r="A35" s="235"/>
      <c r="B35" s="237"/>
      <c r="C35" s="28"/>
      <c r="D35" s="31"/>
      <c r="E35" s="28"/>
      <c r="F35" s="29"/>
      <c r="G35" s="23"/>
      <c r="H35" s="30"/>
      <c r="I35" s="30"/>
      <c r="J35" s="99"/>
    </row>
    <row r="36" spans="1:10" s="15" customFormat="1" ht="15" customHeight="1">
      <c r="A36" s="235"/>
      <c r="B36" s="237"/>
      <c r="C36" s="28" t="s">
        <v>163</v>
      </c>
      <c r="D36" s="100" t="s">
        <v>171</v>
      </c>
      <c r="E36" s="28">
        <v>1</v>
      </c>
      <c r="F36" s="29">
        <v>170000000</v>
      </c>
      <c r="G36" s="28" t="s">
        <v>163</v>
      </c>
      <c r="H36" s="100" t="s">
        <v>171</v>
      </c>
      <c r="I36" s="28">
        <v>1</v>
      </c>
      <c r="J36" s="32">
        <v>96000000</v>
      </c>
    </row>
    <row r="37" spans="1:10" s="15" customFormat="1" ht="15" customHeight="1">
      <c r="A37" s="235"/>
      <c r="B37" s="237"/>
      <c r="C37" s="28"/>
      <c r="D37" s="100"/>
      <c r="E37" s="28"/>
      <c r="F37" s="29"/>
      <c r="G37" s="28"/>
      <c r="H37" s="100"/>
      <c r="I37" s="28"/>
      <c r="J37" s="32"/>
    </row>
    <row r="38" spans="1:10" s="15" customFormat="1" ht="15" customHeight="1">
      <c r="A38" s="235"/>
      <c r="B38" s="237"/>
      <c r="C38" s="28" t="s">
        <v>78</v>
      </c>
      <c r="D38" s="33"/>
      <c r="E38" s="28"/>
      <c r="F38" s="29"/>
      <c r="G38" s="28"/>
      <c r="H38" s="33"/>
      <c r="I38" s="28"/>
      <c r="J38" s="32"/>
    </row>
    <row r="39" spans="1:10" s="15" customFormat="1" ht="15" customHeight="1">
      <c r="A39" s="235"/>
      <c r="B39" s="237"/>
      <c r="C39" s="28"/>
      <c r="D39" s="100"/>
      <c r="E39" s="28"/>
      <c r="F39" s="29"/>
      <c r="G39" s="30"/>
      <c r="H39" s="55"/>
      <c r="I39" s="30"/>
      <c r="J39" s="99"/>
    </row>
    <row r="40" spans="1:10" s="15" customFormat="1" ht="15" customHeight="1">
      <c r="A40" s="235"/>
      <c r="B40" s="237"/>
      <c r="C40" s="28"/>
      <c r="D40" s="34"/>
      <c r="E40" s="28"/>
      <c r="F40" s="29"/>
      <c r="G40" s="30"/>
      <c r="H40" s="55"/>
      <c r="I40" s="30"/>
      <c r="J40" s="99"/>
    </row>
    <row r="41" spans="1:10" s="15" customFormat="1" ht="15" customHeight="1">
      <c r="A41" s="235"/>
      <c r="B41" s="237"/>
      <c r="C41" s="28"/>
      <c r="D41" s="34"/>
      <c r="E41" s="28"/>
      <c r="F41" s="29"/>
      <c r="G41" s="30"/>
      <c r="H41" s="55"/>
      <c r="I41" s="30"/>
      <c r="J41" s="99"/>
    </row>
    <row r="42" spans="1:10" s="15" customFormat="1" ht="15" customHeight="1">
      <c r="A42" s="235"/>
      <c r="B42" s="237"/>
      <c r="C42" s="28"/>
      <c r="D42" s="34"/>
      <c r="E42" s="28"/>
      <c r="F42" s="29"/>
      <c r="G42" s="30"/>
      <c r="H42" s="55"/>
      <c r="I42" s="30"/>
      <c r="J42" s="99"/>
    </row>
    <row r="43" spans="1:10" s="15" customFormat="1" ht="15" customHeight="1">
      <c r="A43" s="235"/>
      <c r="B43" s="237"/>
      <c r="C43" s="28"/>
      <c r="D43" s="34"/>
      <c r="E43" s="28"/>
      <c r="F43" s="29"/>
      <c r="G43" s="28"/>
      <c r="H43" s="34"/>
      <c r="I43" s="28"/>
      <c r="J43" s="32"/>
    </row>
    <row r="44" spans="1:10" s="15" customFormat="1" ht="15" customHeight="1">
      <c r="A44" s="235"/>
      <c r="B44" s="237"/>
      <c r="C44" s="28"/>
      <c r="D44" s="28"/>
      <c r="E44" s="28"/>
      <c r="F44" s="29"/>
      <c r="G44" s="28" t="s">
        <v>248</v>
      </c>
      <c r="H44" s="28"/>
      <c r="I44" s="28">
        <v>1</v>
      </c>
      <c r="J44" s="32">
        <v>10000000</v>
      </c>
    </row>
    <row r="45" spans="1:10" s="15" customFormat="1" ht="15" customHeight="1">
      <c r="A45" s="235"/>
      <c r="B45" s="237"/>
      <c r="C45" s="28" t="s">
        <v>79</v>
      </c>
      <c r="D45" s="28" t="s">
        <v>80</v>
      </c>
      <c r="E45" s="28">
        <v>1</v>
      </c>
      <c r="F45" s="29">
        <v>135000000</v>
      </c>
      <c r="G45" s="28" t="s">
        <v>79</v>
      </c>
      <c r="H45" s="28" t="s">
        <v>80</v>
      </c>
      <c r="I45" s="28">
        <v>1</v>
      </c>
      <c r="J45" s="32">
        <f>F45</f>
        <v>135000000</v>
      </c>
    </row>
    <row r="46" spans="1:10" s="15" customFormat="1" ht="15" customHeight="1">
      <c r="A46" s="235"/>
      <c r="B46" s="237"/>
      <c r="C46" s="28" t="s">
        <v>81</v>
      </c>
      <c r="D46" s="35">
        <f>SUM('운전비용비교(VS냉동기-LNG)'!G4:G26)*1.1</f>
        <v>279.95000000000005</v>
      </c>
      <c r="E46" s="28">
        <v>1</v>
      </c>
      <c r="F46" s="29">
        <f>D46*75000</f>
        <v>20996250.000000004</v>
      </c>
      <c r="G46" s="28" t="s">
        <v>81</v>
      </c>
      <c r="H46" s="35">
        <f>('운전비용비교(VS냉동기-LNG)'!I30*1.2)</f>
        <v>229.43999999999997</v>
      </c>
      <c r="I46" s="28">
        <v>1</v>
      </c>
      <c r="J46" s="32">
        <f>H46*75000</f>
        <v>17207999.999999996</v>
      </c>
    </row>
    <row r="47" spans="1:10" s="15" customFormat="1" ht="15" customHeight="1">
      <c r="A47" s="235"/>
      <c r="B47" s="237"/>
      <c r="C47" s="28" t="s">
        <v>82</v>
      </c>
      <c r="D47" s="28" t="s">
        <v>83</v>
      </c>
      <c r="E47" s="28">
        <v>1</v>
      </c>
      <c r="F47" s="29">
        <v>2450000</v>
      </c>
      <c r="G47" s="28" t="s">
        <v>82</v>
      </c>
      <c r="H47" s="28" t="s">
        <v>219</v>
      </c>
      <c r="I47" s="28">
        <v>1</v>
      </c>
      <c r="J47" s="32">
        <v>5000000</v>
      </c>
    </row>
    <row r="48" spans="1:10" s="15" customFormat="1" ht="15" customHeight="1">
      <c r="A48" s="235"/>
      <c r="B48" s="237"/>
      <c r="C48" s="28" t="s">
        <v>84</v>
      </c>
      <c r="D48" s="36">
        <v>0.05</v>
      </c>
      <c r="E48" s="28">
        <v>1</v>
      </c>
      <c r="F48" s="29">
        <f>SUM(F30:F47)*0.05</f>
        <v>16422312.5</v>
      </c>
      <c r="G48" s="28" t="s">
        <v>84</v>
      </c>
      <c r="H48" s="36">
        <v>0.05</v>
      </c>
      <c r="I48" s="28">
        <v>1</v>
      </c>
      <c r="J48" s="32">
        <f>SUM(J30:J47)*0.05</f>
        <v>17375400</v>
      </c>
    </row>
    <row r="49" spans="1:10" s="15" customFormat="1" ht="15" customHeight="1">
      <c r="A49" s="235"/>
      <c r="B49" s="37" t="s">
        <v>32</v>
      </c>
      <c r="C49" s="232"/>
      <c r="D49" s="232"/>
      <c r="E49" s="232"/>
      <c r="F49" s="38">
        <f>SUM(F30:F48)</f>
        <v>344868562.5</v>
      </c>
      <c r="G49" s="232"/>
      <c r="H49" s="232"/>
      <c r="I49" s="232"/>
      <c r="J49" s="39">
        <f>SUM(J30:J48)</f>
        <v>364883400</v>
      </c>
    </row>
    <row r="50" spans="1:10" s="15" customFormat="1" ht="15" customHeight="1">
      <c r="A50" s="230" t="s">
        <v>86</v>
      </c>
      <c r="B50" s="218"/>
      <c r="C50" s="215"/>
      <c r="D50" s="215"/>
      <c r="E50" s="215"/>
      <c r="F50" s="40"/>
      <c r="G50" s="215" t="s">
        <v>33</v>
      </c>
      <c r="H50" s="215"/>
      <c r="I50" s="215"/>
      <c r="J50" s="41">
        <f>F49-J49</f>
        <v>-20014837.5</v>
      </c>
    </row>
    <row r="51" spans="1:10" s="15" customFormat="1" ht="15" customHeight="1">
      <c r="A51" s="253" t="s">
        <v>88</v>
      </c>
      <c r="B51" s="254"/>
      <c r="C51" s="254"/>
      <c r="D51" s="254"/>
      <c r="E51" s="254"/>
      <c r="F51" s="254"/>
      <c r="G51" s="254"/>
      <c r="H51" s="254"/>
      <c r="I51" s="254"/>
      <c r="J51" s="255"/>
    </row>
    <row r="52" spans="1:10" s="15" customFormat="1" ht="15" customHeight="1">
      <c r="A52" s="250" t="s">
        <v>34</v>
      </c>
      <c r="B52" s="251" t="s">
        <v>31</v>
      </c>
      <c r="C52" s="30" t="s">
        <v>35</v>
      </c>
      <c r="D52" s="30"/>
      <c r="E52" s="30"/>
      <c r="F52" s="42">
        <f>'운전비용비교(VS냉동기-LNG)'!F74</f>
        <v>10065812.625</v>
      </c>
      <c r="G52" s="30" t="s">
        <v>35</v>
      </c>
      <c r="H52" s="30"/>
      <c r="I52" s="30"/>
      <c r="J52" s="43">
        <f>'운전비용비교(VS DX-AHU-LNG)'!K74</f>
        <v>13442962.5</v>
      </c>
    </row>
    <row r="53" spans="1:10" s="15" customFormat="1" ht="15" customHeight="1">
      <c r="A53" s="250"/>
      <c r="B53" s="251"/>
      <c r="C53" s="30" t="s">
        <v>36</v>
      </c>
      <c r="D53" s="30"/>
      <c r="E53" s="30"/>
      <c r="F53" s="42">
        <f>'운전비용비교(VS냉동기-LNG)'!F75</f>
        <v>2668932</v>
      </c>
      <c r="G53" s="30" t="s">
        <v>36</v>
      </c>
      <c r="H53" s="30"/>
      <c r="I53" s="30"/>
      <c r="J53" s="43">
        <f>'운전비용비교(VS DX-AHU-LNG)'!K75</f>
        <v>2511936</v>
      </c>
    </row>
    <row r="54" spans="1:10" s="15" customFormat="1" ht="15" customHeight="1">
      <c r="A54" s="250"/>
      <c r="B54" s="251"/>
      <c r="C54" s="30" t="s">
        <v>37</v>
      </c>
      <c r="D54" s="30"/>
      <c r="E54" s="30"/>
      <c r="F54" s="42">
        <f>'운전비용비교(VS냉동기-LNG)'!F76</f>
        <v>8331190.875</v>
      </c>
      <c r="G54" s="30" t="s">
        <v>37</v>
      </c>
      <c r="H54" s="30"/>
      <c r="I54" s="30"/>
      <c r="J54" s="43">
        <f>'운전비용비교(VS DX-AHU-LNG)'!K76</f>
        <v>22285124.8704</v>
      </c>
    </row>
    <row r="55" spans="1:10" s="15" customFormat="1" ht="15" customHeight="1">
      <c r="A55" s="250"/>
      <c r="B55" s="251"/>
      <c r="C55" s="30" t="s">
        <v>39</v>
      </c>
      <c r="D55" s="30">
        <v>5280</v>
      </c>
      <c r="E55" s="44">
        <f>'운전비용비교(VS냉동기-LNG)'!E78</f>
        <v>233.39999999999998</v>
      </c>
      <c r="F55" s="42">
        <f>'운전비용비교(VS냉동기-LNG)'!F78</f>
        <v>14788223.999999996</v>
      </c>
      <c r="G55" s="30" t="s">
        <v>39</v>
      </c>
      <c r="H55" s="30">
        <f>D55</f>
        <v>5280</v>
      </c>
      <c r="I55" s="44">
        <f>'운전비용비교(VS DX-AHU-LNG)'!J78</f>
        <v>213</v>
      </c>
      <c r="J55" s="43">
        <f>'운전비용비교(VS DX-AHU-LNG)'!K78</f>
        <v>13495680</v>
      </c>
    </row>
    <row r="56" spans="1:10" s="15" customFormat="1" ht="15" customHeight="1">
      <c r="A56" s="250"/>
      <c r="B56" s="251"/>
      <c r="C56" s="30" t="s">
        <v>40</v>
      </c>
      <c r="D56" s="30">
        <f>'운전비용비교(VS냉동기-LNG)'!D79</f>
        <v>0</v>
      </c>
      <c r="E56" s="30">
        <v>12</v>
      </c>
      <c r="F56" s="42">
        <f>'운전비용비교(VS냉동기-LNG)'!F79</f>
        <v>0</v>
      </c>
      <c r="G56" s="30" t="s">
        <v>40</v>
      </c>
      <c r="H56" s="30">
        <f>'운전비용비교(VS냉동기-LNG)'!I79</f>
        <v>76000</v>
      </c>
      <c r="I56" s="30">
        <v>12</v>
      </c>
      <c r="J56" s="43">
        <f>'운전비용비교(VS DX-AHU-LNG)'!K79</f>
        <v>912000</v>
      </c>
    </row>
    <row r="57" spans="1:10" s="15" customFormat="1" ht="15" customHeight="1">
      <c r="A57" s="250"/>
      <c r="B57" s="45" t="s">
        <v>32</v>
      </c>
      <c r="C57" s="231"/>
      <c r="D57" s="231"/>
      <c r="E57" s="231"/>
      <c r="F57" s="47">
        <f>SUM(F52:F56)</f>
        <v>35854159.5</v>
      </c>
      <c r="G57" s="231"/>
      <c r="H57" s="231"/>
      <c r="I57" s="231"/>
      <c r="J57" s="48">
        <f>SUM(J52:J56)</f>
        <v>52647703.3704</v>
      </c>
    </row>
    <row r="58" spans="1:10" s="15" customFormat="1" ht="15" customHeight="1">
      <c r="A58" s="230" t="s">
        <v>95</v>
      </c>
      <c r="B58" s="218"/>
      <c r="C58" s="252" t="s">
        <v>96</v>
      </c>
      <c r="D58" s="252"/>
      <c r="E58" s="252"/>
      <c r="F58" s="40"/>
      <c r="G58" s="215" t="s">
        <v>33</v>
      </c>
      <c r="H58" s="215"/>
      <c r="I58" s="215"/>
      <c r="J58" s="41">
        <f>F57-J57</f>
        <v>-16793543.870399997</v>
      </c>
    </row>
    <row r="59" spans="1:10" s="15" customFormat="1" ht="15" customHeight="1">
      <c r="A59" s="250" t="s">
        <v>97</v>
      </c>
      <c r="B59" s="251" t="s">
        <v>31</v>
      </c>
      <c r="C59" s="30" t="s">
        <v>199</v>
      </c>
      <c r="D59" s="213" t="s">
        <v>150</v>
      </c>
      <c r="E59" s="213"/>
      <c r="F59" s="42">
        <f>'운전비용비교(VS냉동기-LNG)'!F89</f>
        <v>1550000</v>
      </c>
      <c r="G59" s="30" t="s">
        <v>199</v>
      </c>
      <c r="H59" s="213" t="s">
        <v>150</v>
      </c>
      <c r="I59" s="213"/>
      <c r="J59" s="43">
        <f>'운전비용비교(VS DX-AHU-LNG)'!K89</f>
        <v>2900000</v>
      </c>
    </row>
    <row r="60" spans="1:10" s="15" customFormat="1" ht="15" customHeight="1">
      <c r="A60" s="250"/>
      <c r="B60" s="251"/>
      <c r="C60" s="30"/>
      <c r="D60" s="213"/>
      <c r="E60" s="213"/>
      <c r="F60" s="42"/>
      <c r="G60" s="30"/>
      <c r="H60" s="213"/>
      <c r="I60" s="213"/>
      <c r="J60" s="43"/>
    </row>
    <row r="61" spans="1:10" s="15" customFormat="1" ht="15" customHeight="1">
      <c r="A61" s="250"/>
      <c r="B61" s="251"/>
      <c r="C61" s="30"/>
      <c r="D61" s="213"/>
      <c r="E61" s="213"/>
      <c r="F61" s="42"/>
      <c r="G61" s="30"/>
      <c r="H61" s="213"/>
      <c r="I61" s="213"/>
      <c r="J61" s="43"/>
    </row>
    <row r="62" spans="1:10" s="15" customFormat="1" ht="15" customHeight="1">
      <c r="A62" s="250"/>
      <c r="B62" s="251"/>
      <c r="C62" s="30" t="s">
        <v>201</v>
      </c>
      <c r="D62" s="213" t="s">
        <v>189</v>
      </c>
      <c r="E62" s="213"/>
      <c r="F62" s="42">
        <f>'운전비용비교(VS냉동기-LNG)'!F91</f>
        <v>6000000</v>
      </c>
      <c r="G62" s="30" t="s">
        <v>203</v>
      </c>
      <c r="H62" s="213" t="s">
        <v>204</v>
      </c>
      <c r="I62" s="213"/>
      <c r="J62" s="43">
        <f>'운전비용비교(VS DX-AHU-LNG)'!K91+'운전비용비교(VS DX-AHU-LNG)'!K92</f>
        <v>12000000</v>
      </c>
    </row>
    <row r="63" spans="1:10" s="15" customFormat="1" ht="15" customHeight="1">
      <c r="A63" s="250"/>
      <c r="B63" s="251"/>
      <c r="C63" s="30"/>
      <c r="D63" s="213"/>
      <c r="E63" s="213"/>
      <c r="F63" s="42"/>
      <c r="G63" s="30"/>
      <c r="H63" s="213"/>
      <c r="I63" s="213"/>
      <c r="J63" s="43"/>
    </row>
    <row r="64" spans="1:10" s="15" customFormat="1" ht="15" customHeight="1">
      <c r="A64" s="250"/>
      <c r="B64" s="45" t="s">
        <v>32</v>
      </c>
      <c r="C64" s="231"/>
      <c r="D64" s="231"/>
      <c r="E64" s="231"/>
      <c r="F64" s="47">
        <f>SUM(F59:F63)</f>
        <v>7550000</v>
      </c>
      <c r="G64" s="231"/>
      <c r="H64" s="231"/>
      <c r="I64" s="231"/>
      <c r="J64" s="48">
        <f>SUM(J59:J63)</f>
        <v>14900000</v>
      </c>
    </row>
    <row r="65" spans="1:10" s="15" customFormat="1" ht="15" customHeight="1">
      <c r="A65" s="230" t="s">
        <v>95</v>
      </c>
      <c r="B65" s="218"/>
      <c r="C65" s="252" t="s">
        <v>98</v>
      </c>
      <c r="D65" s="252"/>
      <c r="E65" s="252"/>
      <c r="F65" s="40"/>
      <c r="G65" s="215" t="s">
        <v>33</v>
      </c>
      <c r="H65" s="215"/>
      <c r="I65" s="215"/>
      <c r="J65" s="41">
        <f>F64-J64</f>
        <v>-7350000</v>
      </c>
    </row>
    <row r="66" spans="1:10" s="15" customFormat="1" ht="15" customHeight="1">
      <c r="A66" s="230" t="s">
        <v>99</v>
      </c>
      <c r="B66" s="218"/>
      <c r="C66" s="218"/>
      <c r="D66" s="218"/>
      <c r="E66" s="218"/>
      <c r="F66" s="218"/>
      <c r="G66" s="218"/>
      <c r="H66" s="218"/>
      <c r="I66" s="218"/>
      <c r="J66" s="219"/>
    </row>
    <row r="67" spans="1:10" s="15" customFormat="1" ht="15" customHeight="1" thickBot="1">
      <c r="A67" s="241" t="s">
        <v>100</v>
      </c>
      <c r="B67" s="242"/>
      <c r="C67" s="243" t="s">
        <v>101</v>
      </c>
      <c r="D67" s="243"/>
      <c r="E67" s="50" t="s">
        <v>102</v>
      </c>
      <c r="F67" s="51" t="s">
        <v>103</v>
      </c>
      <c r="G67" s="244">
        <f>(J50/10)+(J58+J65)</f>
        <v>-26145027.620399997</v>
      </c>
      <c r="H67" s="244"/>
      <c r="I67" s="50" t="s">
        <v>102</v>
      </c>
      <c r="J67" s="52" t="s">
        <v>3</v>
      </c>
    </row>
    <row r="68" ht="13.5" customHeight="1"/>
  </sheetData>
  <sheetProtection/>
  <mergeCells count="94">
    <mergeCell ref="A66:J66"/>
    <mergeCell ref="A67:B67"/>
    <mergeCell ref="C67:D67"/>
    <mergeCell ref="G67:H67"/>
    <mergeCell ref="D63:E63"/>
    <mergeCell ref="H63:I63"/>
    <mergeCell ref="C64:E64"/>
    <mergeCell ref="G64:I64"/>
    <mergeCell ref="A65:B65"/>
    <mergeCell ref="C65:E65"/>
    <mergeCell ref="G65:I65"/>
    <mergeCell ref="A59:A64"/>
    <mergeCell ref="B59:B63"/>
    <mergeCell ref="D59:E59"/>
    <mergeCell ref="H59:I59"/>
    <mergeCell ref="D60:E60"/>
    <mergeCell ref="H60:I60"/>
    <mergeCell ref="D61:E61"/>
    <mergeCell ref="H61:I61"/>
    <mergeCell ref="D62:E62"/>
    <mergeCell ref="H62:I62"/>
    <mergeCell ref="A51:J51"/>
    <mergeCell ref="A52:A57"/>
    <mergeCell ref="B52:B56"/>
    <mergeCell ref="C57:E57"/>
    <mergeCell ref="G57:I57"/>
    <mergeCell ref="A58:B58"/>
    <mergeCell ref="C58:E58"/>
    <mergeCell ref="G58:I58"/>
    <mergeCell ref="A29:A49"/>
    <mergeCell ref="B29:B48"/>
    <mergeCell ref="C49:E49"/>
    <mergeCell ref="G49:I49"/>
    <mergeCell ref="A50:B50"/>
    <mergeCell ref="C50:E50"/>
    <mergeCell ref="G50:I50"/>
    <mergeCell ref="A26:J26"/>
    <mergeCell ref="A27:B27"/>
    <mergeCell ref="C27:F27"/>
    <mergeCell ref="G27:J27"/>
    <mergeCell ref="A28:B28"/>
    <mergeCell ref="C28:F28"/>
    <mergeCell ref="G28:J28"/>
    <mergeCell ref="A23:J23"/>
    <mergeCell ref="A24:B24"/>
    <mergeCell ref="C24:F24"/>
    <mergeCell ref="G24:J24"/>
    <mergeCell ref="A25:B25"/>
    <mergeCell ref="C25:F25"/>
    <mergeCell ref="G25:J25"/>
    <mergeCell ref="A17:C17"/>
    <mergeCell ref="D17:F17"/>
    <mergeCell ref="G17:J17"/>
    <mergeCell ref="C18:J18"/>
    <mergeCell ref="A19:B19"/>
    <mergeCell ref="C19:J19"/>
    <mergeCell ref="C14:F14"/>
    <mergeCell ref="G14:J14"/>
    <mergeCell ref="C15:F15"/>
    <mergeCell ref="G15:J15"/>
    <mergeCell ref="C16:F16"/>
    <mergeCell ref="G16:J16"/>
    <mergeCell ref="A10:A11"/>
    <mergeCell ref="C10:F10"/>
    <mergeCell ref="G10:J10"/>
    <mergeCell ref="C11:F11"/>
    <mergeCell ref="G11:J11"/>
    <mergeCell ref="A12:A16"/>
    <mergeCell ref="C12:F12"/>
    <mergeCell ref="G12:J12"/>
    <mergeCell ref="C13:F13"/>
    <mergeCell ref="G13:J13"/>
    <mergeCell ref="A7:A8"/>
    <mergeCell ref="C7:F7"/>
    <mergeCell ref="G7:J7"/>
    <mergeCell ref="C8:F8"/>
    <mergeCell ref="G8:J8"/>
    <mergeCell ref="C9:F9"/>
    <mergeCell ref="G9:J9"/>
    <mergeCell ref="A4:B4"/>
    <mergeCell ref="C4:F4"/>
    <mergeCell ref="G4:J4"/>
    <mergeCell ref="A5:A6"/>
    <mergeCell ref="C5:F5"/>
    <mergeCell ref="G5:J5"/>
    <mergeCell ref="C6:F6"/>
    <mergeCell ref="G6:J6"/>
    <mergeCell ref="A1:J1"/>
    <mergeCell ref="A2:B2"/>
    <mergeCell ref="C2:F2"/>
    <mergeCell ref="G2:J2"/>
    <mergeCell ref="A3:B3"/>
    <mergeCell ref="C3:F3"/>
    <mergeCell ref="G3:J3"/>
  </mergeCells>
  <printOptions/>
  <pageMargins left="0.42" right="0.41" top="0.42" bottom="0.24" header="0.17" footer="0.18"/>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94"/>
  <sheetViews>
    <sheetView showGridLines="0" zoomScalePageLayoutView="0" workbookViewId="0" topLeftCell="A44">
      <selection activeCell="C63" sqref="C63:G63"/>
    </sheetView>
  </sheetViews>
  <sheetFormatPr defaultColWidth="8.88671875" defaultRowHeight="13.5"/>
  <cols>
    <col min="1" max="1" width="2.21484375" style="14" customWidth="1"/>
    <col min="2" max="2" width="3.77734375" style="14" customWidth="1"/>
    <col min="3" max="3" width="10.4453125" style="14" customWidth="1"/>
    <col min="4" max="4" width="8.4453125" style="14" customWidth="1"/>
    <col min="5" max="5" width="4.5546875" style="14" customWidth="1"/>
    <col min="6" max="6" width="6.6640625" style="14" customWidth="1"/>
    <col min="7" max="7" width="7.21484375" style="14" customWidth="1"/>
    <col min="8" max="8" width="10.6640625" style="14" customWidth="1"/>
    <col min="9" max="9" width="10.10546875" style="14" customWidth="1"/>
    <col min="10" max="10" width="4.4453125" style="14" customWidth="1"/>
    <col min="11" max="11" width="6.77734375" style="14" customWidth="1"/>
    <col min="12" max="12" width="6.4453125" style="14" customWidth="1"/>
    <col min="13" max="16384" width="8.88671875" style="14" customWidth="1"/>
  </cols>
  <sheetData>
    <row r="1" spans="1:12" ht="30.75" customHeight="1" thickBot="1">
      <c r="A1" s="228" t="s">
        <v>259</v>
      </c>
      <c r="B1" s="228"/>
      <c r="C1" s="228"/>
      <c r="D1" s="228"/>
      <c r="E1" s="228"/>
      <c r="F1" s="228"/>
      <c r="G1" s="228"/>
      <c r="H1" s="228"/>
      <c r="I1" s="228"/>
      <c r="J1" s="228"/>
      <c r="K1" s="228"/>
      <c r="L1" s="228"/>
    </row>
    <row r="2" spans="1:12" s="54" customFormat="1" ht="15" customHeight="1">
      <c r="A2" s="270" t="s">
        <v>28</v>
      </c>
      <c r="B2" s="271"/>
      <c r="C2" s="222" t="str">
        <f>'공기조화설비계획(VS냉동기-LNG)'!C2</f>
        <v>제1안</v>
      </c>
      <c r="D2" s="222"/>
      <c r="E2" s="222"/>
      <c r="F2" s="222"/>
      <c r="G2" s="222"/>
      <c r="H2" s="222" t="str">
        <f>'공기조화설비계획(VS냉동기-LNG)'!G2</f>
        <v>제2안</v>
      </c>
      <c r="I2" s="222"/>
      <c r="J2" s="222"/>
      <c r="K2" s="222"/>
      <c r="L2" s="223"/>
    </row>
    <row r="3" spans="1:12" s="54" customFormat="1" ht="15" customHeight="1">
      <c r="A3" s="268" t="s">
        <v>105</v>
      </c>
      <c r="B3" s="269"/>
      <c r="C3" s="215" t="str">
        <f>'공기조화설비계획(VS냉동기-LNG)'!C3</f>
        <v>HEAT PUMP식 휴먼공조기</v>
      </c>
      <c r="D3" s="215"/>
      <c r="E3" s="215"/>
      <c r="F3" s="215"/>
      <c r="G3" s="215"/>
      <c r="H3" s="215" t="s">
        <v>249</v>
      </c>
      <c r="I3" s="215"/>
      <c r="J3" s="215"/>
      <c r="K3" s="215"/>
      <c r="L3" s="216"/>
    </row>
    <row r="4" spans="1:12" s="57" customFormat="1" ht="15" customHeight="1">
      <c r="A4" s="294" t="s">
        <v>106</v>
      </c>
      <c r="B4" s="290" t="s">
        <v>31</v>
      </c>
      <c r="C4" s="55" t="s">
        <v>175</v>
      </c>
      <c r="D4" s="23" t="s">
        <v>173</v>
      </c>
      <c r="E4" s="55">
        <v>112.5</v>
      </c>
      <c r="F4" s="55">
        <v>1</v>
      </c>
      <c r="G4" s="55">
        <f>E4*F4</f>
        <v>112.5</v>
      </c>
      <c r="H4" s="55" t="s">
        <v>250</v>
      </c>
      <c r="I4" s="23" t="s">
        <v>173</v>
      </c>
      <c r="J4" s="55">
        <v>112.5</v>
      </c>
      <c r="K4" s="55">
        <v>1</v>
      </c>
      <c r="L4" s="56">
        <f>J4*K4</f>
        <v>112.5</v>
      </c>
    </row>
    <row r="5" spans="1:12" s="57" customFormat="1" ht="15" customHeight="1">
      <c r="A5" s="294"/>
      <c r="B5" s="290"/>
      <c r="C5" s="23"/>
      <c r="D5" s="23"/>
      <c r="E5" s="55"/>
      <c r="F5" s="55"/>
      <c r="G5" s="55"/>
      <c r="H5" s="23"/>
      <c r="I5" s="23"/>
      <c r="J5" s="55"/>
      <c r="K5" s="55"/>
      <c r="L5" s="56"/>
    </row>
    <row r="6" spans="1:12" s="57" customFormat="1" ht="15" customHeight="1">
      <c r="A6" s="294"/>
      <c r="B6" s="290"/>
      <c r="C6" s="55"/>
      <c r="D6" s="23"/>
      <c r="E6" s="55"/>
      <c r="F6" s="55"/>
      <c r="G6" s="55"/>
      <c r="H6" s="108" t="s">
        <v>183</v>
      </c>
      <c r="I6" s="107" t="s">
        <v>184</v>
      </c>
      <c r="J6" s="107">
        <v>5.5</v>
      </c>
      <c r="K6" s="107">
        <v>1</v>
      </c>
      <c r="L6" s="56">
        <f>J6*K6</f>
        <v>5.5</v>
      </c>
    </row>
    <row r="7" spans="1:12" s="57" customFormat="1" ht="15" customHeight="1">
      <c r="A7" s="294"/>
      <c r="B7" s="290"/>
      <c r="C7" s="55"/>
      <c r="D7" s="23"/>
      <c r="E7" s="55"/>
      <c r="F7" s="55"/>
      <c r="G7" s="55"/>
      <c r="H7" s="108"/>
      <c r="I7" s="107"/>
      <c r="J7" s="107"/>
      <c r="K7" s="107"/>
      <c r="L7" s="56"/>
    </row>
    <row r="8" spans="1:12" s="57" customFormat="1" ht="15" customHeight="1">
      <c r="A8" s="294"/>
      <c r="B8" s="290"/>
      <c r="C8" s="55" t="s">
        <v>107</v>
      </c>
      <c r="D8" s="55" t="s">
        <v>108</v>
      </c>
      <c r="E8" s="55"/>
      <c r="F8" s="55"/>
      <c r="G8" s="55"/>
      <c r="H8" s="55" t="s">
        <v>107</v>
      </c>
      <c r="I8" s="55" t="s">
        <v>177</v>
      </c>
      <c r="J8" s="55"/>
      <c r="K8" s="55"/>
      <c r="L8" s="56"/>
    </row>
    <row r="9" spans="1:12" s="57" customFormat="1" ht="15" customHeight="1">
      <c r="A9" s="294"/>
      <c r="B9" s="290"/>
      <c r="C9" s="33" t="s">
        <v>152</v>
      </c>
      <c r="D9" s="31" t="s">
        <v>178</v>
      </c>
      <c r="E9" s="28">
        <v>37</v>
      </c>
      <c r="F9" s="28">
        <v>1</v>
      </c>
      <c r="G9" s="55">
        <f>E9*F9</f>
        <v>37</v>
      </c>
      <c r="H9" s="33" t="str">
        <f>C9</f>
        <v>AHU (급기휀)</v>
      </c>
      <c r="I9" s="31" t="s">
        <v>178</v>
      </c>
      <c r="J9" s="28">
        <v>37</v>
      </c>
      <c r="K9" s="28">
        <v>1</v>
      </c>
      <c r="L9" s="56">
        <f>J9*K9</f>
        <v>37</v>
      </c>
    </row>
    <row r="10" spans="1:12" s="57" customFormat="1" ht="15" customHeight="1">
      <c r="A10" s="294"/>
      <c r="B10" s="290"/>
      <c r="C10" s="33"/>
      <c r="D10" s="31"/>
      <c r="E10" s="28"/>
      <c r="F10" s="28"/>
      <c r="G10" s="55"/>
      <c r="H10" s="33"/>
      <c r="I10" s="31"/>
      <c r="J10" s="28"/>
      <c r="K10" s="28"/>
      <c r="L10" s="56"/>
    </row>
    <row r="11" spans="1:12" s="57" customFormat="1" ht="15" customHeight="1">
      <c r="A11" s="294"/>
      <c r="B11" s="290"/>
      <c r="C11" s="33" t="s">
        <v>268</v>
      </c>
      <c r="D11" s="31" t="s">
        <v>269</v>
      </c>
      <c r="E11" s="28">
        <v>45</v>
      </c>
      <c r="F11" s="28">
        <v>1</v>
      </c>
      <c r="G11" s="55">
        <f>E11*F11</f>
        <v>45</v>
      </c>
      <c r="H11" s="33" t="str">
        <f>C11</f>
        <v>AHU (배기휀)</v>
      </c>
      <c r="I11" s="31" t="s">
        <v>178</v>
      </c>
      <c r="J11" s="28">
        <v>19</v>
      </c>
      <c r="K11" s="28">
        <v>1</v>
      </c>
      <c r="L11" s="56">
        <f>J11*K11</f>
        <v>19</v>
      </c>
    </row>
    <row r="12" spans="1:12" s="57" customFormat="1" ht="15" customHeight="1">
      <c r="A12" s="294"/>
      <c r="B12" s="290"/>
      <c r="C12" s="33"/>
      <c r="D12" s="31"/>
      <c r="E12" s="28"/>
      <c r="F12" s="28"/>
      <c r="G12" s="55"/>
      <c r="H12" s="33"/>
      <c r="I12" s="31"/>
      <c r="J12" s="28"/>
      <c r="K12" s="28"/>
      <c r="L12" s="56"/>
    </row>
    <row r="13" spans="1:12" s="57" customFormat="1" ht="15" customHeight="1">
      <c r="A13" s="294"/>
      <c r="B13" s="290"/>
      <c r="C13" s="33"/>
      <c r="D13" s="31"/>
      <c r="E13" s="28"/>
      <c r="F13" s="28"/>
      <c r="G13" s="55"/>
      <c r="H13" s="33"/>
      <c r="I13" s="31"/>
      <c r="J13" s="28"/>
      <c r="K13" s="28"/>
      <c r="L13" s="56"/>
    </row>
    <row r="14" spans="1:12" s="57" customFormat="1" ht="15" customHeight="1">
      <c r="A14" s="294"/>
      <c r="B14" s="290"/>
      <c r="C14" s="33"/>
      <c r="D14" s="31"/>
      <c r="E14" s="28"/>
      <c r="F14" s="28"/>
      <c r="G14" s="55"/>
      <c r="H14" s="33"/>
      <c r="I14" s="31"/>
      <c r="J14" s="28"/>
      <c r="K14" s="28"/>
      <c r="L14" s="56"/>
    </row>
    <row r="15" spans="1:12" s="57" customFormat="1" ht="15" customHeight="1">
      <c r="A15" s="294"/>
      <c r="B15" s="290"/>
      <c r="C15" s="33"/>
      <c r="D15" s="31"/>
      <c r="E15" s="28"/>
      <c r="F15" s="28"/>
      <c r="G15" s="55"/>
      <c r="H15" s="33"/>
      <c r="I15" s="31"/>
      <c r="J15" s="28"/>
      <c r="K15" s="28"/>
      <c r="L15" s="56"/>
    </row>
    <row r="16" spans="1:12" s="57" customFormat="1" ht="15" customHeight="1">
      <c r="A16" s="294"/>
      <c r="B16" s="290"/>
      <c r="C16" s="33"/>
      <c r="D16" s="33"/>
      <c r="E16" s="55"/>
      <c r="F16" s="28"/>
      <c r="G16" s="55"/>
      <c r="H16" s="33"/>
      <c r="I16" s="31"/>
      <c r="J16" s="28"/>
      <c r="K16" s="55"/>
      <c r="L16" s="56"/>
    </row>
    <row r="17" spans="1:12" s="57" customFormat="1" ht="15" customHeight="1">
      <c r="A17" s="294"/>
      <c r="B17" s="290"/>
      <c r="C17" s="28"/>
      <c r="D17" s="55"/>
      <c r="E17" s="28"/>
      <c r="F17" s="28"/>
      <c r="G17" s="55"/>
      <c r="H17" s="28" t="s">
        <v>229</v>
      </c>
      <c r="I17" s="55" t="s">
        <v>173</v>
      </c>
      <c r="J17" s="28">
        <v>0.75</v>
      </c>
      <c r="K17" s="28">
        <v>12</v>
      </c>
      <c r="L17" s="56">
        <f>J17*K17</f>
        <v>9</v>
      </c>
    </row>
    <row r="18" spans="1:12" s="57" customFormat="1" ht="15" customHeight="1">
      <c r="A18" s="294"/>
      <c r="B18" s="290"/>
      <c r="C18" s="33"/>
      <c r="D18" s="33"/>
      <c r="E18" s="55"/>
      <c r="F18" s="28"/>
      <c r="G18" s="55"/>
      <c r="H18" s="28"/>
      <c r="I18" s="55"/>
      <c r="J18" s="55"/>
      <c r="K18" s="55"/>
      <c r="L18" s="56"/>
    </row>
    <row r="19" spans="1:12" s="57" customFormat="1" ht="15" customHeight="1">
      <c r="A19" s="294"/>
      <c r="B19" s="290"/>
      <c r="C19" s="33"/>
      <c r="D19" s="33"/>
      <c r="E19" s="55"/>
      <c r="F19" s="28"/>
      <c r="G19" s="55"/>
      <c r="H19" s="28"/>
      <c r="I19" s="55"/>
      <c r="J19" s="55"/>
      <c r="K19" s="55"/>
      <c r="L19" s="56"/>
    </row>
    <row r="20" spans="1:12" s="57" customFormat="1" ht="15" customHeight="1">
      <c r="A20" s="294"/>
      <c r="B20" s="290"/>
      <c r="C20" s="33"/>
      <c r="D20" s="33"/>
      <c r="E20" s="55"/>
      <c r="F20" s="55"/>
      <c r="G20" s="55"/>
      <c r="H20" s="28"/>
      <c r="I20" s="55"/>
      <c r="J20" s="55"/>
      <c r="K20" s="55"/>
      <c r="L20" s="56"/>
    </row>
    <row r="21" spans="1:12" s="57" customFormat="1" ht="15" customHeight="1">
      <c r="A21" s="294"/>
      <c r="B21" s="290"/>
      <c r="C21" s="33"/>
      <c r="D21" s="33"/>
      <c r="E21" s="55"/>
      <c r="F21" s="55"/>
      <c r="G21" s="55"/>
      <c r="H21" s="28"/>
      <c r="I21" s="55"/>
      <c r="J21" s="55"/>
      <c r="K21" s="55"/>
      <c r="L21" s="56"/>
    </row>
    <row r="22" spans="1:12" s="57" customFormat="1" ht="15" customHeight="1">
      <c r="A22" s="294"/>
      <c r="B22" s="290"/>
      <c r="C22" s="55"/>
      <c r="D22" s="55"/>
      <c r="E22" s="55"/>
      <c r="F22" s="55"/>
      <c r="G22" s="55"/>
      <c r="H22" s="28"/>
      <c r="I22" s="55"/>
      <c r="J22" s="55"/>
      <c r="K22" s="55"/>
      <c r="L22" s="56"/>
    </row>
    <row r="23" spans="1:12" s="57" customFormat="1" ht="15" customHeight="1">
      <c r="A23" s="294"/>
      <c r="B23" s="290"/>
      <c r="C23" s="55"/>
      <c r="D23" s="55"/>
      <c r="E23" s="55"/>
      <c r="F23" s="55"/>
      <c r="G23" s="55"/>
      <c r="H23" s="28"/>
      <c r="I23" s="55"/>
      <c r="J23" s="55"/>
      <c r="K23" s="55"/>
      <c r="L23" s="56"/>
    </row>
    <row r="24" spans="1:12" s="57" customFormat="1" ht="15" customHeight="1">
      <c r="A24" s="294"/>
      <c r="B24" s="290"/>
      <c r="C24" s="55"/>
      <c r="D24" s="55"/>
      <c r="E24" s="55"/>
      <c r="F24" s="55"/>
      <c r="G24" s="55"/>
      <c r="H24" s="28"/>
      <c r="I24" s="55"/>
      <c r="J24" s="55"/>
      <c r="K24" s="55"/>
      <c r="L24" s="56"/>
    </row>
    <row r="25" spans="1:12" s="57" customFormat="1" ht="15" customHeight="1">
      <c r="A25" s="294"/>
      <c r="B25" s="290"/>
      <c r="C25" s="55" t="s">
        <v>230</v>
      </c>
      <c r="D25" s="55" t="s">
        <v>228</v>
      </c>
      <c r="E25" s="55"/>
      <c r="F25" s="55"/>
      <c r="G25" s="55"/>
      <c r="H25" s="109" t="s">
        <v>186</v>
      </c>
      <c r="I25" s="101" t="s">
        <v>153</v>
      </c>
      <c r="J25" s="102">
        <v>39</v>
      </c>
      <c r="K25" s="103">
        <v>1</v>
      </c>
      <c r="L25" s="104">
        <f>K25*J25</f>
        <v>39</v>
      </c>
    </row>
    <row r="26" spans="1:12" s="57" customFormat="1" ht="15" customHeight="1">
      <c r="A26" s="294"/>
      <c r="B26" s="290"/>
      <c r="C26" s="33" t="s">
        <v>227</v>
      </c>
      <c r="D26" s="31" t="s">
        <v>178</v>
      </c>
      <c r="E26" s="28">
        <v>60</v>
      </c>
      <c r="F26" s="28">
        <v>1</v>
      </c>
      <c r="G26" s="55">
        <f>E26*F26</f>
        <v>60</v>
      </c>
      <c r="H26" s="109"/>
      <c r="I26" s="105"/>
      <c r="J26" s="102"/>
      <c r="K26" s="103"/>
      <c r="L26" s="104"/>
    </row>
    <row r="27" spans="1:12" s="57" customFormat="1" ht="15" customHeight="1">
      <c r="A27" s="294"/>
      <c r="B27" s="290"/>
      <c r="C27" s="55"/>
      <c r="D27" s="55"/>
      <c r="E27" s="55"/>
      <c r="F27" s="55"/>
      <c r="G27" s="55"/>
      <c r="H27" s="110" t="s">
        <v>187</v>
      </c>
      <c r="I27" s="106" t="s">
        <v>109</v>
      </c>
      <c r="J27" s="102"/>
      <c r="K27" s="103"/>
      <c r="L27" s="104">
        <f>K27*J27</f>
        <v>0</v>
      </c>
    </row>
    <row r="28" spans="1:12" s="57" customFormat="1" ht="15" customHeight="1">
      <c r="A28" s="294"/>
      <c r="B28" s="290"/>
      <c r="C28" s="55"/>
      <c r="D28" s="55"/>
      <c r="E28" s="55"/>
      <c r="F28" s="55"/>
      <c r="G28" s="55"/>
      <c r="H28" s="110"/>
      <c r="I28" s="106"/>
      <c r="J28" s="102"/>
      <c r="K28" s="103"/>
      <c r="L28" s="104"/>
    </row>
    <row r="29" spans="1:12" s="60" customFormat="1" ht="15" customHeight="1">
      <c r="A29" s="305"/>
      <c r="B29" s="306"/>
      <c r="C29" s="59" t="s">
        <v>110</v>
      </c>
      <c r="D29" s="298" t="s">
        <v>111</v>
      </c>
      <c r="E29" s="298"/>
      <c r="F29" s="298" t="s">
        <v>112</v>
      </c>
      <c r="G29" s="298"/>
      <c r="H29" s="59" t="s">
        <v>110</v>
      </c>
      <c r="I29" s="298" t="s">
        <v>111</v>
      </c>
      <c r="J29" s="298"/>
      <c r="K29" s="298" t="s">
        <v>112</v>
      </c>
      <c r="L29" s="301"/>
    </row>
    <row r="30" spans="1:12" s="57" customFormat="1" ht="15" customHeight="1">
      <c r="A30" s="299" t="s">
        <v>113</v>
      </c>
      <c r="B30" s="300" t="s">
        <v>32</v>
      </c>
      <c r="C30" s="61" t="s">
        <v>35</v>
      </c>
      <c r="D30" s="61">
        <f>SUM(G4:G24)</f>
        <v>194.5</v>
      </c>
      <c r="E30" s="61" t="s">
        <v>114</v>
      </c>
      <c r="F30" s="61"/>
      <c r="G30" s="19" t="s">
        <v>153</v>
      </c>
      <c r="H30" s="61" t="s">
        <v>35</v>
      </c>
      <c r="I30" s="61">
        <f>SUM(L4:L21)-L6</f>
        <v>177.5</v>
      </c>
      <c r="J30" s="61" t="s">
        <v>114</v>
      </c>
      <c r="K30" s="62"/>
      <c r="L30" s="58" t="s">
        <v>153</v>
      </c>
    </row>
    <row r="31" spans="1:12" s="57" customFormat="1" ht="15" customHeight="1">
      <c r="A31" s="299"/>
      <c r="B31" s="300"/>
      <c r="C31" s="61" t="s">
        <v>115</v>
      </c>
      <c r="D31" s="61"/>
      <c r="E31" s="61"/>
      <c r="F31" s="61"/>
      <c r="G31" s="61" t="s">
        <v>109</v>
      </c>
      <c r="H31" s="61" t="s">
        <v>115</v>
      </c>
      <c r="I31" s="61"/>
      <c r="J31" s="61"/>
      <c r="K31" s="61">
        <f>L27</f>
        <v>0</v>
      </c>
      <c r="L31" s="63" t="s">
        <v>109</v>
      </c>
    </row>
    <row r="32" spans="1:12" s="57" customFormat="1" ht="15" customHeight="1">
      <c r="A32" s="299"/>
      <c r="B32" s="300"/>
      <c r="C32" s="61" t="s">
        <v>36</v>
      </c>
      <c r="D32" s="61">
        <f>SUM(G9:G12)-(G11*0.5)</f>
        <v>59.5</v>
      </c>
      <c r="E32" s="61" t="s">
        <v>114</v>
      </c>
      <c r="F32" s="61"/>
      <c r="G32" s="19" t="s">
        <v>153</v>
      </c>
      <c r="H32" s="61" t="s">
        <v>36</v>
      </c>
      <c r="I32" s="61">
        <f>SUM(L9:L12)+L5</f>
        <v>56</v>
      </c>
      <c r="J32" s="61" t="s">
        <v>114</v>
      </c>
      <c r="K32" s="61"/>
      <c r="L32" s="58" t="s">
        <v>153</v>
      </c>
    </row>
    <row r="33" spans="1:12" s="57" customFormat="1" ht="15" customHeight="1">
      <c r="A33" s="299"/>
      <c r="B33" s="300"/>
      <c r="C33" s="64" t="s">
        <v>37</v>
      </c>
      <c r="D33" s="61">
        <f>D30+(G26*0.2)</f>
        <v>206.5</v>
      </c>
      <c r="E33" s="61" t="s">
        <v>114</v>
      </c>
      <c r="F33" s="61"/>
      <c r="G33" s="19" t="s">
        <v>153</v>
      </c>
      <c r="H33" s="64" t="s">
        <v>37</v>
      </c>
      <c r="I33" s="61">
        <f>SUM(L6:L19)-L17</f>
        <v>61.5</v>
      </c>
      <c r="J33" s="61" t="s">
        <v>114</v>
      </c>
      <c r="K33" s="61">
        <f>L25</f>
        <v>39</v>
      </c>
      <c r="L33" s="58" t="s">
        <v>153</v>
      </c>
    </row>
    <row r="34" spans="1:12" s="54" customFormat="1" ht="15" customHeight="1">
      <c r="A34" s="299" t="s">
        <v>116</v>
      </c>
      <c r="B34" s="300"/>
      <c r="C34" s="65">
        <v>12</v>
      </c>
      <c r="D34" s="66" t="s">
        <v>117</v>
      </c>
      <c r="E34" s="65">
        <v>25</v>
      </c>
      <c r="F34" s="66" t="s">
        <v>118</v>
      </c>
      <c r="G34" s="67" t="s">
        <v>119</v>
      </c>
      <c r="H34" s="65">
        <f>C34</f>
        <v>12</v>
      </c>
      <c r="I34" s="66" t="s">
        <v>117</v>
      </c>
      <c r="J34" s="65">
        <v>30</v>
      </c>
      <c r="K34" s="66" t="s">
        <v>118</v>
      </c>
      <c r="L34" s="68" t="s">
        <v>119</v>
      </c>
    </row>
    <row r="35" spans="1:12" s="57" customFormat="1" ht="15" customHeight="1">
      <c r="A35" s="294" t="s">
        <v>34</v>
      </c>
      <c r="B35" s="290" t="s">
        <v>31</v>
      </c>
      <c r="C35" s="69" t="s">
        <v>120</v>
      </c>
      <c r="D35" s="73" t="s">
        <v>121</v>
      </c>
      <c r="E35" s="70">
        <f>C34*E34</f>
        <v>300</v>
      </c>
      <c r="F35" s="73" t="s">
        <v>122</v>
      </c>
      <c r="G35" s="71">
        <v>4.5</v>
      </c>
      <c r="H35" s="69" t="s">
        <v>120</v>
      </c>
      <c r="I35" s="73" t="s">
        <v>121</v>
      </c>
      <c r="J35" s="70">
        <f>H34*J34</f>
        <v>360</v>
      </c>
      <c r="K35" s="73" t="s">
        <v>122</v>
      </c>
      <c r="L35" s="72">
        <f>G35</f>
        <v>4.5</v>
      </c>
    </row>
    <row r="36" spans="1:12" s="57" customFormat="1" ht="15" customHeight="1">
      <c r="A36" s="294"/>
      <c r="B36" s="290"/>
      <c r="C36" s="73" t="s">
        <v>231</v>
      </c>
      <c r="D36" s="73" t="s">
        <v>123</v>
      </c>
      <c r="E36" s="70">
        <v>93.5</v>
      </c>
      <c r="F36" s="73" t="s">
        <v>124</v>
      </c>
      <c r="G36" s="71">
        <v>0.5</v>
      </c>
      <c r="H36" s="70"/>
      <c r="I36" s="73" t="s">
        <v>123</v>
      </c>
      <c r="J36" s="70">
        <f>E36</f>
        <v>93.5</v>
      </c>
      <c r="K36" s="73" t="s">
        <v>124</v>
      </c>
      <c r="L36" s="72">
        <v>0.5</v>
      </c>
    </row>
    <row r="37" spans="1:12" s="57" customFormat="1" ht="15" customHeight="1">
      <c r="A37" s="294"/>
      <c r="B37" s="290"/>
      <c r="C37" s="70"/>
      <c r="D37" s="73" t="s">
        <v>125</v>
      </c>
      <c r="E37" s="70">
        <v>40.3</v>
      </c>
      <c r="F37" s="73"/>
      <c r="G37" s="71"/>
      <c r="H37" s="70"/>
      <c r="I37" s="73" t="s">
        <v>188</v>
      </c>
      <c r="J37" s="96">
        <v>477.19</v>
      </c>
      <c r="K37" s="73" t="s">
        <v>124</v>
      </c>
      <c r="L37" s="72">
        <v>0.5</v>
      </c>
    </row>
    <row r="38" spans="1:12" s="57" customFormat="1" ht="15" customHeight="1">
      <c r="A38" s="294"/>
      <c r="B38" s="290"/>
      <c r="C38" s="70"/>
      <c r="D38" s="73" t="s">
        <v>41</v>
      </c>
      <c r="E38" s="70">
        <v>680</v>
      </c>
      <c r="F38" s="73" t="s">
        <v>124</v>
      </c>
      <c r="G38" s="71">
        <v>0.5</v>
      </c>
      <c r="H38" s="70"/>
      <c r="I38" s="73" t="s">
        <v>41</v>
      </c>
      <c r="J38" s="70">
        <f>E38</f>
        <v>680</v>
      </c>
      <c r="K38" s="73" t="s">
        <v>124</v>
      </c>
      <c r="L38" s="72">
        <v>0.5</v>
      </c>
    </row>
    <row r="39" spans="1:12" s="57" customFormat="1" ht="15" customHeight="1">
      <c r="A39" s="294"/>
      <c r="B39" s="290"/>
      <c r="C39" s="70"/>
      <c r="D39" s="73" t="s">
        <v>193</v>
      </c>
      <c r="E39" s="142">
        <v>1</v>
      </c>
      <c r="F39" s="73" t="s">
        <v>233</v>
      </c>
      <c r="G39" s="140">
        <v>0.82</v>
      </c>
      <c r="H39" s="30"/>
      <c r="I39" s="73" t="s">
        <v>193</v>
      </c>
      <c r="J39" s="142">
        <v>1</v>
      </c>
      <c r="K39" s="73" t="s">
        <v>233</v>
      </c>
      <c r="L39" s="141">
        <v>1</v>
      </c>
    </row>
    <row r="40" spans="1:12" s="57" customFormat="1" ht="15" customHeight="1">
      <c r="A40" s="294"/>
      <c r="B40" s="290"/>
      <c r="C40" s="213" t="s">
        <v>126</v>
      </c>
      <c r="D40" s="213"/>
      <c r="E40" s="213"/>
      <c r="F40" s="213"/>
      <c r="G40" s="213"/>
      <c r="H40" s="213" t="s">
        <v>127</v>
      </c>
      <c r="I40" s="213"/>
      <c r="J40" s="213"/>
      <c r="K40" s="213"/>
      <c r="L40" s="295"/>
    </row>
    <row r="41" spans="1:12" s="57" customFormat="1" ht="15" customHeight="1">
      <c r="A41" s="294"/>
      <c r="B41" s="290"/>
      <c r="C41" s="213" t="s">
        <v>234</v>
      </c>
      <c r="D41" s="213"/>
      <c r="E41" s="213"/>
      <c r="F41" s="213"/>
      <c r="G41" s="213"/>
      <c r="H41" s="274" t="s">
        <v>234</v>
      </c>
      <c r="I41" s="302"/>
      <c r="J41" s="302"/>
      <c r="K41" s="302"/>
      <c r="L41" s="303"/>
    </row>
    <row r="42" spans="1:12" s="57" customFormat="1" ht="15" customHeight="1">
      <c r="A42" s="294"/>
      <c r="B42" s="290"/>
      <c r="C42" s="76" t="s">
        <v>128</v>
      </c>
      <c r="D42" s="297">
        <f>D30*E35*G35*E36*G36*G39*E39</f>
        <v>10065812.625</v>
      </c>
      <c r="E42" s="297"/>
      <c r="F42" s="46"/>
      <c r="G42" s="46"/>
      <c r="H42" s="76" t="s">
        <v>128</v>
      </c>
      <c r="I42" s="297">
        <f>I30*J35*L35*J36*L36*L39*J39</f>
        <v>13442962.5</v>
      </c>
      <c r="J42" s="297"/>
      <c r="K42" s="46"/>
      <c r="L42" s="77"/>
    </row>
    <row r="43" spans="1:12" s="57" customFormat="1" ht="15" customHeight="1">
      <c r="A43" s="294"/>
      <c r="B43" s="290"/>
      <c r="C43" s="213" t="s">
        <v>129</v>
      </c>
      <c r="D43" s="213"/>
      <c r="E43" s="213"/>
      <c r="F43" s="213"/>
      <c r="G43" s="213"/>
      <c r="H43" s="30" t="s">
        <v>130</v>
      </c>
      <c r="I43" s="30"/>
      <c r="J43" s="30"/>
      <c r="K43" s="30"/>
      <c r="L43" s="75"/>
    </row>
    <row r="44" spans="1:12" s="57" customFormat="1" ht="15" customHeight="1">
      <c r="A44" s="294"/>
      <c r="B44" s="290"/>
      <c r="C44" s="213" t="s">
        <v>234</v>
      </c>
      <c r="D44" s="213"/>
      <c r="E44" s="213"/>
      <c r="F44" s="213"/>
      <c r="G44" s="213"/>
      <c r="H44" s="274" t="s">
        <v>234</v>
      </c>
      <c r="I44" s="302"/>
      <c r="J44" s="302"/>
      <c r="K44" s="302"/>
      <c r="L44" s="303"/>
    </row>
    <row r="45" spans="1:12" s="57" customFormat="1" ht="15" customHeight="1">
      <c r="A45" s="294"/>
      <c r="B45" s="290"/>
      <c r="C45" s="76" t="s">
        <v>128</v>
      </c>
      <c r="D45" s="297"/>
      <c r="E45" s="297"/>
      <c r="F45" s="46"/>
      <c r="G45" s="46"/>
      <c r="H45" s="76" t="s">
        <v>128</v>
      </c>
      <c r="I45" s="297">
        <f>K30*J35*L35*J37*L37*L39</f>
        <v>0</v>
      </c>
      <c r="J45" s="297"/>
      <c r="K45" s="46"/>
      <c r="L45" s="77"/>
    </row>
    <row r="46" spans="1:12" s="57" customFormat="1" ht="15" customHeight="1">
      <c r="A46" s="294"/>
      <c r="B46" s="290"/>
      <c r="C46" s="213" t="s">
        <v>131</v>
      </c>
      <c r="D46" s="213"/>
      <c r="E46" s="213"/>
      <c r="F46" s="213"/>
      <c r="G46" s="213"/>
      <c r="H46" s="213" t="s">
        <v>131</v>
      </c>
      <c r="I46" s="213"/>
      <c r="J46" s="213"/>
      <c r="K46" s="213"/>
      <c r="L46" s="295"/>
    </row>
    <row r="47" spans="1:12" s="57" customFormat="1" ht="15" customHeight="1">
      <c r="A47" s="294"/>
      <c r="B47" s="290"/>
      <c r="C47" s="213" t="s">
        <v>234</v>
      </c>
      <c r="D47" s="213"/>
      <c r="E47" s="213"/>
      <c r="F47" s="213"/>
      <c r="G47" s="213"/>
      <c r="H47" s="274" t="s">
        <v>234</v>
      </c>
      <c r="I47" s="302"/>
      <c r="J47" s="302"/>
      <c r="K47" s="302"/>
      <c r="L47" s="303"/>
    </row>
    <row r="48" spans="1:12" s="57" customFormat="1" ht="15" customHeight="1">
      <c r="A48" s="294"/>
      <c r="B48" s="290"/>
      <c r="C48" s="76" t="s">
        <v>128</v>
      </c>
      <c r="D48" s="296">
        <f>F31*E35*G35*E38*G36*G39*E39</f>
        <v>0</v>
      </c>
      <c r="E48" s="297"/>
      <c r="F48" s="46"/>
      <c r="G48" s="46"/>
      <c r="H48" s="76" t="s">
        <v>128</v>
      </c>
      <c r="I48" s="297">
        <f>K31*J35*L35*J38*L36*L39*J39</f>
        <v>0</v>
      </c>
      <c r="J48" s="297"/>
      <c r="K48" s="46"/>
      <c r="L48" s="77"/>
    </row>
    <row r="49" spans="1:12" s="57" customFormat="1" ht="15" customHeight="1" thickBot="1">
      <c r="A49" s="304"/>
      <c r="B49" s="78" t="s">
        <v>32</v>
      </c>
      <c r="C49" s="79" t="s">
        <v>132</v>
      </c>
      <c r="D49" s="310">
        <f>D42+D45+D48</f>
        <v>10065812.625</v>
      </c>
      <c r="E49" s="310"/>
      <c r="F49" s="80"/>
      <c r="G49" s="80"/>
      <c r="H49" s="79" t="str">
        <f>C49</f>
        <v>냉방기 운전비계</v>
      </c>
      <c r="I49" s="312">
        <f>I42+I45+I48</f>
        <v>13442962.5</v>
      </c>
      <c r="J49" s="313"/>
      <c r="K49" s="80"/>
      <c r="L49" s="81"/>
    </row>
    <row r="50" spans="1:12" ht="19.5" customHeight="1">
      <c r="A50" s="53"/>
      <c r="B50" s="53"/>
      <c r="C50" s="82"/>
      <c r="D50" s="83"/>
      <c r="E50" s="83"/>
      <c r="F50" s="84"/>
      <c r="G50" s="84"/>
      <c r="H50" s="84"/>
      <c r="I50" s="84"/>
      <c r="J50" s="84"/>
      <c r="K50" s="84"/>
      <c r="L50" s="84"/>
    </row>
    <row r="51" spans="1:12" ht="40.5" customHeight="1" thickBot="1">
      <c r="A51" s="228" t="s">
        <v>260</v>
      </c>
      <c r="B51" s="228"/>
      <c r="C51" s="228"/>
      <c r="D51" s="228"/>
      <c r="E51" s="228"/>
      <c r="F51" s="228"/>
      <c r="G51" s="228"/>
      <c r="H51" s="228"/>
      <c r="I51" s="228"/>
      <c r="J51" s="228"/>
      <c r="K51" s="228"/>
      <c r="L51" s="228"/>
    </row>
    <row r="52" spans="1:12" s="17" customFormat="1" ht="15" customHeight="1">
      <c r="A52" s="270" t="s">
        <v>28</v>
      </c>
      <c r="B52" s="271"/>
      <c r="C52" s="222" t="s">
        <v>29</v>
      </c>
      <c r="D52" s="222"/>
      <c r="E52" s="222"/>
      <c r="F52" s="222"/>
      <c r="G52" s="222"/>
      <c r="H52" s="222" t="s">
        <v>30</v>
      </c>
      <c r="I52" s="222"/>
      <c r="J52" s="222"/>
      <c r="K52" s="222"/>
      <c r="L52" s="223"/>
    </row>
    <row r="53" spans="1:12" s="17" customFormat="1" ht="15" customHeight="1">
      <c r="A53" s="268" t="s">
        <v>105</v>
      </c>
      <c r="B53" s="269"/>
      <c r="C53" s="215" t="str">
        <f>C3</f>
        <v>HEAT PUMP식 휴먼공조기</v>
      </c>
      <c r="D53" s="215"/>
      <c r="E53" s="215"/>
      <c r="F53" s="215"/>
      <c r="G53" s="215"/>
      <c r="H53" s="215" t="str">
        <f>H3</f>
        <v>공냉식 스크류 + LNG스팀보일러 + DX-AHU</v>
      </c>
      <c r="I53" s="215"/>
      <c r="J53" s="215"/>
      <c r="K53" s="215"/>
      <c r="L53" s="216"/>
    </row>
    <row r="54" spans="1:12" s="15" customFormat="1" ht="15" customHeight="1">
      <c r="A54" s="308" t="s">
        <v>34</v>
      </c>
      <c r="B54" s="256" t="s">
        <v>31</v>
      </c>
      <c r="C54" s="69" t="s">
        <v>133</v>
      </c>
      <c r="D54" s="70" t="s">
        <v>121</v>
      </c>
      <c r="E54" s="70">
        <f>C34*E34</f>
        <v>300</v>
      </c>
      <c r="F54" s="70" t="s">
        <v>122</v>
      </c>
      <c r="G54" s="71">
        <v>3</v>
      </c>
      <c r="H54" s="69" t="s">
        <v>133</v>
      </c>
      <c r="I54" s="70" t="s">
        <v>121</v>
      </c>
      <c r="J54" s="70">
        <f>E54</f>
        <v>300</v>
      </c>
      <c r="K54" s="70" t="s">
        <v>122</v>
      </c>
      <c r="L54" s="72">
        <f>G54</f>
        <v>3</v>
      </c>
    </row>
    <row r="55" spans="1:12" s="15" customFormat="1" ht="15" customHeight="1">
      <c r="A55" s="308"/>
      <c r="B55" s="256"/>
      <c r="C55" s="70"/>
      <c r="D55" s="70" t="s">
        <v>123</v>
      </c>
      <c r="E55" s="70">
        <v>62.3</v>
      </c>
      <c r="F55" s="70" t="s">
        <v>124</v>
      </c>
      <c r="G55" s="71">
        <v>0.8</v>
      </c>
      <c r="H55" s="70"/>
      <c r="I55" s="70" t="s">
        <v>123</v>
      </c>
      <c r="J55" s="70">
        <f>E55</f>
        <v>62.3</v>
      </c>
      <c r="K55" s="70" t="s">
        <v>124</v>
      </c>
      <c r="L55" s="72">
        <f>G55</f>
        <v>0.8</v>
      </c>
    </row>
    <row r="56" spans="1:12" s="15" customFormat="1" ht="15" customHeight="1">
      <c r="A56" s="308"/>
      <c r="B56" s="256"/>
      <c r="C56" s="70"/>
      <c r="D56" s="73" t="s">
        <v>193</v>
      </c>
      <c r="E56" s="142">
        <v>1</v>
      </c>
      <c r="F56" s="73" t="s">
        <v>233</v>
      </c>
      <c r="G56" s="140">
        <v>1</v>
      </c>
      <c r="H56" s="70"/>
      <c r="I56" s="73" t="s">
        <v>193</v>
      </c>
      <c r="J56" s="142">
        <v>1</v>
      </c>
      <c r="K56" s="73" t="s">
        <v>233</v>
      </c>
      <c r="L56" s="141">
        <v>1</v>
      </c>
    </row>
    <row r="57" spans="1:12" s="15" customFormat="1" ht="15" customHeight="1">
      <c r="A57" s="308"/>
      <c r="B57" s="256"/>
      <c r="C57" s="213" t="s">
        <v>127</v>
      </c>
      <c r="D57" s="213"/>
      <c r="E57" s="213"/>
      <c r="F57" s="213"/>
      <c r="G57" s="213"/>
      <c r="H57" s="213" t="s">
        <v>127</v>
      </c>
      <c r="I57" s="213"/>
      <c r="J57" s="213"/>
      <c r="K57" s="213"/>
      <c r="L57" s="295"/>
    </row>
    <row r="58" spans="1:12" s="15" customFormat="1" ht="15" customHeight="1">
      <c r="A58" s="308"/>
      <c r="B58" s="256"/>
      <c r="C58" s="213" t="s">
        <v>234</v>
      </c>
      <c r="D58" s="213"/>
      <c r="E58" s="213"/>
      <c r="F58" s="213"/>
      <c r="G58" s="213"/>
      <c r="H58" s="274" t="s">
        <v>234</v>
      </c>
      <c r="I58" s="302"/>
      <c r="J58" s="302"/>
      <c r="K58" s="302"/>
      <c r="L58" s="303"/>
    </row>
    <row r="59" spans="1:12" s="15" customFormat="1" ht="15" customHeight="1">
      <c r="A59" s="308"/>
      <c r="B59" s="24" t="s">
        <v>32</v>
      </c>
      <c r="C59" s="85" t="s">
        <v>134</v>
      </c>
      <c r="D59" s="315">
        <f>D32*E54*G54*E55*G55*G56</f>
        <v>2668932</v>
      </c>
      <c r="E59" s="315"/>
      <c r="F59" s="86"/>
      <c r="G59" s="86"/>
      <c r="H59" s="85" t="str">
        <f>C59</f>
        <v>중간기 운전비계</v>
      </c>
      <c r="I59" s="315">
        <f>I32*J54*L54*J55*L55*L56</f>
        <v>2511936</v>
      </c>
      <c r="J59" s="315"/>
      <c r="K59" s="86"/>
      <c r="L59" s="87"/>
    </row>
    <row r="60" spans="1:12" s="15" customFormat="1" ht="15" customHeight="1">
      <c r="A60" s="308"/>
      <c r="B60" s="256" t="s">
        <v>31</v>
      </c>
      <c r="C60" s="69" t="s">
        <v>135</v>
      </c>
      <c r="D60" s="70" t="s">
        <v>121</v>
      </c>
      <c r="E60" s="70">
        <f>C34*E34</f>
        <v>300</v>
      </c>
      <c r="F60" s="70" t="s">
        <v>136</v>
      </c>
      <c r="G60" s="71">
        <v>4.5</v>
      </c>
      <c r="H60" s="70" t="s">
        <v>135</v>
      </c>
      <c r="I60" s="70" t="s">
        <v>121</v>
      </c>
      <c r="J60" s="70">
        <f>H34*J34</f>
        <v>360</v>
      </c>
      <c r="K60" s="70" t="s">
        <v>136</v>
      </c>
      <c r="L60" s="72">
        <f>G60</f>
        <v>4.5</v>
      </c>
    </row>
    <row r="61" spans="1:12" s="15" customFormat="1" ht="15" customHeight="1">
      <c r="A61" s="308"/>
      <c r="B61" s="256"/>
      <c r="C61" s="73"/>
      <c r="D61" s="70" t="s">
        <v>123</v>
      </c>
      <c r="E61" s="70">
        <v>69.5</v>
      </c>
      <c r="F61" s="70" t="s">
        <v>124</v>
      </c>
      <c r="G61" s="71">
        <v>0.5</v>
      </c>
      <c r="H61" s="73"/>
      <c r="I61" s="70" t="s">
        <v>123</v>
      </c>
      <c r="J61" s="70">
        <f>E61</f>
        <v>69.5</v>
      </c>
      <c r="K61" s="70" t="s">
        <v>124</v>
      </c>
      <c r="L61" s="72">
        <v>0.5</v>
      </c>
    </row>
    <row r="62" spans="1:12" s="15" customFormat="1" ht="15" customHeight="1">
      <c r="A62" s="308"/>
      <c r="B62" s="256"/>
      <c r="C62" s="70"/>
      <c r="D62" s="73" t="s">
        <v>193</v>
      </c>
      <c r="E62" s="142">
        <v>1</v>
      </c>
      <c r="F62" s="73" t="s">
        <v>233</v>
      </c>
      <c r="G62" s="140">
        <v>0.86</v>
      </c>
      <c r="H62" s="70"/>
      <c r="I62" s="73" t="s">
        <v>193</v>
      </c>
      <c r="J62" s="142">
        <v>1</v>
      </c>
      <c r="K62" s="73" t="s">
        <v>233</v>
      </c>
      <c r="L62" s="141">
        <v>1</v>
      </c>
    </row>
    <row r="63" spans="1:12" s="15" customFormat="1" ht="15" customHeight="1">
      <c r="A63" s="308"/>
      <c r="B63" s="256"/>
      <c r="C63" s="213" t="s">
        <v>127</v>
      </c>
      <c r="D63" s="213"/>
      <c r="E63" s="213"/>
      <c r="F63" s="213"/>
      <c r="G63" s="213"/>
      <c r="H63" s="213" t="s">
        <v>127</v>
      </c>
      <c r="I63" s="213"/>
      <c r="J63" s="213"/>
      <c r="K63" s="213"/>
      <c r="L63" s="295"/>
    </row>
    <row r="64" spans="1:12" s="15" customFormat="1" ht="15" customHeight="1">
      <c r="A64" s="308"/>
      <c r="B64" s="256"/>
      <c r="C64" s="213" t="s">
        <v>235</v>
      </c>
      <c r="D64" s="213"/>
      <c r="E64" s="213"/>
      <c r="F64" s="213"/>
      <c r="G64" s="213"/>
      <c r="H64" s="274" t="s">
        <v>235</v>
      </c>
      <c r="I64" s="302"/>
      <c r="J64" s="302"/>
      <c r="K64" s="302"/>
      <c r="L64" s="303"/>
    </row>
    <row r="65" spans="1:12" s="15" customFormat="1" ht="15" customHeight="1">
      <c r="A65" s="308"/>
      <c r="B65" s="256"/>
      <c r="C65" s="76" t="s">
        <v>42</v>
      </c>
      <c r="D65" s="297">
        <f>D33*E60*G60*E61*G61*G62*E62</f>
        <v>8331190.875</v>
      </c>
      <c r="E65" s="297"/>
      <c r="F65" s="46"/>
      <c r="G65" s="46"/>
      <c r="H65" s="76" t="s">
        <v>42</v>
      </c>
      <c r="I65" s="297">
        <f>I33*J60*L60*J61*L61*L62*J62</f>
        <v>3462142.5</v>
      </c>
      <c r="J65" s="297"/>
      <c r="K65" s="46"/>
      <c r="L65" s="77"/>
    </row>
    <row r="66" spans="1:12" s="15" customFormat="1" ht="15" customHeight="1">
      <c r="A66" s="308"/>
      <c r="B66" s="256"/>
      <c r="C66" s="70" t="s">
        <v>137</v>
      </c>
      <c r="D66" s="70" t="s">
        <v>188</v>
      </c>
      <c r="E66" s="96">
        <v>856.11</v>
      </c>
      <c r="F66" s="70" t="s">
        <v>124</v>
      </c>
      <c r="G66" s="71">
        <v>0.5</v>
      </c>
      <c r="H66" s="73" t="s">
        <v>137</v>
      </c>
      <c r="I66" s="70" t="s">
        <v>188</v>
      </c>
      <c r="J66" s="96">
        <f>E66</f>
        <v>856.11</v>
      </c>
      <c r="K66" s="70" t="s">
        <v>124</v>
      </c>
      <c r="L66" s="74">
        <v>0.5</v>
      </c>
    </row>
    <row r="67" spans="1:12" s="15" customFormat="1" ht="15" customHeight="1">
      <c r="A67" s="308"/>
      <c r="B67" s="256"/>
      <c r="C67" s="70"/>
      <c r="D67" s="73" t="s">
        <v>193</v>
      </c>
      <c r="E67" s="142">
        <v>1</v>
      </c>
      <c r="F67" s="73" t="s">
        <v>233</v>
      </c>
      <c r="G67" s="140">
        <v>1</v>
      </c>
      <c r="H67" s="70"/>
      <c r="I67" s="73" t="s">
        <v>193</v>
      </c>
      <c r="J67" s="143">
        <v>0.696</v>
      </c>
      <c r="K67" s="73" t="s">
        <v>233</v>
      </c>
      <c r="L67" s="141">
        <v>1</v>
      </c>
    </row>
    <row r="68" spans="1:12" s="15" customFormat="1" ht="15" customHeight="1">
      <c r="A68" s="308"/>
      <c r="B68" s="256"/>
      <c r="C68" s="213" t="s">
        <v>138</v>
      </c>
      <c r="D68" s="213"/>
      <c r="E68" s="213"/>
      <c r="F68" s="213"/>
      <c r="G68" s="213"/>
      <c r="H68" s="213" t="s">
        <v>138</v>
      </c>
      <c r="I68" s="213"/>
      <c r="J68" s="213"/>
      <c r="K68" s="213"/>
      <c r="L68" s="295"/>
    </row>
    <row r="69" spans="1:12" s="15" customFormat="1" ht="15" customHeight="1">
      <c r="A69" s="308"/>
      <c r="B69" s="256"/>
      <c r="C69" s="213" t="s">
        <v>235</v>
      </c>
      <c r="D69" s="213"/>
      <c r="E69" s="213"/>
      <c r="F69" s="213"/>
      <c r="G69" s="213"/>
      <c r="H69" s="274" t="s">
        <v>235</v>
      </c>
      <c r="I69" s="302"/>
      <c r="J69" s="302"/>
      <c r="K69" s="302"/>
      <c r="L69" s="303"/>
    </row>
    <row r="70" spans="1:12" s="15" customFormat="1" ht="15" customHeight="1">
      <c r="A70" s="308"/>
      <c r="B70" s="256"/>
      <c r="C70" s="76" t="s">
        <v>128</v>
      </c>
      <c r="D70" s="292">
        <f>F33*E60*G60*E66*G66*G67*E67</f>
        <v>0</v>
      </c>
      <c r="E70" s="231"/>
      <c r="F70" s="46"/>
      <c r="G70" s="46"/>
      <c r="H70" s="76" t="s">
        <v>42</v>
      </c>
      <c r="I70" s="297">
        <f>K33*J60*L60*J66*L66*L67*J67</f>
        <v>18822982.3704</v>
      </c>
      <c r="J70" s="297"/>
      <c r="K70" s="46"/>
      <c r="L70" s="77"/>
    </row>
    <row r="71" spans="1:12" s="15" customFormat="1" ht="15" customHeight="1" thickBot="1">
      <c r="A71" s="309"/>
      <c r="B71" s="88" t="s">
        <v>32</v>
      </c>
      <c r="C71" s="79" t="s">
        <v>139</v>
      </c>
      <c r="D71" s="307">
        <f>D65+D70</f>
        <v>8331190.875</v>
      </c>
      <c r="E71" s="307"/>
      <c r="F71" s="80"/>
      <c r="G71" s="89"/>
      <c r="H71" s="79" t="str">
        <f>C71</f>
        <v>난방기 운전비계</v>
      </c>
      <c r="I71" s="307">
        <f>I65+I70</f>
        <v>22285124.8704</v>
      </c>
      <c r="J71" s="307"/>
      <c r="K71" s="80"/>
      <c r="L71" s="90"/>
    </row>
    <row r="72" spans="1:12" s="17" customFormat="1" ht="37.5" customHeight="1" thickBot="1">
      <c r="A72" s="91"/>
      <c r="B72" s="25"/>
      <c r="C72" s="92"/>
      <c r="D72" s="93"/>
      <c r="E72" s="93"/>
      <c r="F72" s="60"/>
      <c r="G72" s="94"/>
      <c r="H72" s="92"/>
      <c r="I72" s="93"/>
      <c r="J72" s="93"/>
      <c r="K72" s="60"/>
      <c r="L72" s="94"/>
    </row>
    <row r="73" spans="1:12" s="15" customFormat="1" ht="15" customHeight="1">
      <c r="A73" s="288" t="s">
        <v>140</v>
      </c>
      <c r="B73" s="289"/>
      <c r="C73" s="291" t="s">
        <v>141</v>
      </c>
      <c r="D73" s="291"/>
      <c r="E73" s="291"/>
      <c r="F73" s="291"/>
      <c r="G73" s="291"/>
      <c r="H73" s="291" t="s">
        <v>142</v>
      </c>
      <c r="I73" s="291"/>
      <c r="J73" s="291"/>
      <c r="K73" s="291"/>
      <c r="L73" s="314"/>
    </row>
    <row r="74" spans="1:12" s="15" customFormat="1" ht="15" customHeight="1">
      <c r="A74" s="294" t="s">
        <v>143</v>
      </c>
      <c r="B74" s="256" t="s">
        <v>31</v>
      </c>
      <c r="C74" s="30" t="s">
        <v>35</v>
      </c>
      <c r="D74" s="30"/>
      <c r="E74" s="30"/>
      <c r="F74" s="284">
        <f>D49</f>
        <v>10065812.625</v>
      </c>
      <c r="G74" s="213"/>
      <c r="H74" s="30" t="s">
        <v>35</v>
      </c>
      <c r="I74" s="30"/>
      <c r="J74" s="30"/>
      <c r="K74" s="319">
        <f>I49</f>
        <v>13442962.5</v>
      </c>
      <c r="L74" s="320"/>
    </row>
    <row r="75" spans="1:12" s="15" customFormat="1" ht="15" customHeight="1">
      <c r="A75" s="294"/>
      <c r="B75" s="256"/>
      <c r="C75" s="30" t="s">
        <v>36</v>
      </c>
      <c r="D75" s="30"/>
      <c r="E75" s="30"/>
      <c r="F75" s="284">
        <f>D59</f>
        <v>2668932</v>
      </c>
      <c r="G75" s="213"/>
      <c r="H75" s="30" t="s">
        <v>36</v>
      </c>
      <c r="I75" s="30"/>
      <c r="J75" s="30"/>
      <c r="K75" s="284">
        <f>I59</f>
        <v>2511936</v>
      </c>
      <c r="L75" s="295"/>
    </row>
    <row r="76" spans="1:12" s="15" customFormat="1" ht="15" customHeight="1">
      <c r="A76" s="294"/>
      <c r="B76" s="256"/>
      <c r="C76" s="30" t="s">
        <v>37</v>
      </c>
      <c r="D76" s="30"/>
      <c r="E76" s="30"/>
      <c r="F76" s="284">
        <f>D65+D70</f>
        <v>8331190.875</v>
      </c>
      <c r="G76" s="213"/>
      <c r="H76" s="30" t="s">
        <v>37</v>
      </c>
      <c r="I76" s="30"/>
      <c r="J76" s="30"/>
      <c r="K76" s="284">
        <f>I65+I70</f>
        <v>22285124.8704</v>
      </c>
      <c r="L76" s="295"/>
    </row>
    <row r="77" spans="1:12" s="15" customFormat="1" ht="15" customHeight="1">
      <c r="A77" s="294"/>
      <c r="B77" s="256"/>
      <c r="C77" s="30" t="s">
        <v>38</v>
      </c>
      <c r="D77" s="30"/>
      <c r="E77" s="30"/>
      <c r="F77" s="281">
        <f>D77*E77*12</f>
        <v>0</v>
      </c>
      <c r="G77" s="281"/>
      <c r="H77" s="30" t="s">
        <v>38</v>
      </c>
      <c r="I77" s="30">
        <f>D77</f>
        <v>0</v>
      </c>
      <c r="J77" s="49">
        <f>SUM(L25:L25)</f>
        <v>39</v>
      </c>
      <c r="K77" s="281">
        <f>I77*J77*12</f>
        <v>0</v>
      </c>
      <c r="L77" s="293"/>
    </row>
    <row r="78" spans="1:12" s="15" customFormat="1" ht="15" customHeight="1">
      <c r="A78" s="294"/>
      <c r="B78" s="256"/>
      <c r="C78" s="30" t="s">
        <v>39</v>
      </c>
      <c r="D78" s="30">
        <v>5280</v>
      </c>
      <c r="E78" s="30">
        <f>D30*1.2</f>
        <v>233.39999999999998</v>
      </c>
      <c r="F78" s="281">
        <f>D78*E78*12</f>
        <v>14788223.999999996</v>
      </c>
      <c r="G78" s="281"/>
      <c r="H78" s="30" t="s">
        <v>39</v>
      </c>
      <c r="I78" s="30">
        <f>D78</f>
        <v>5280</v>
      </c>
      <c r="J78" s="30">
        <f>I30*1.2</f>
        <v>213</v>
      </c>
      <c r="K78" s="281">
        <f>I78*J78*12</f>
        <v>13495680</v>
      </c>
      <c r="L78" s="293"/>
    </row>
    <row r="79" spans="1:12" s="15" customFormat="1" ht="15" customHeight="1">
      <c r="A79" s="294"/>
      <c r="B79" s="256"/>
      <c r="C79" s="30" t="s">
        <v>40</v>
      </c>
      <c r="D79" s="30"/>
      <c r="E79" s="30">
        <v>12</v>
      </c>
      <c r="F79" s="281">
        <f>D79*E79</f>
        <v>0</v>
      </c>
      <c r="G79" s="281"/>
      <c r="H79" s="30" t="s">
        <v>40</v>
      </c>
      <c r="I79" s="30">
        <v>76000</v>
      </c>
      <c r="J79" s="30">
        <v>12</v>
      </c>
      <c r="K79" s="281">
        <f>I79*J79</f>
        <v>912000</v>
      </c>
      <c r="L79" s="293"/>
    </row>
    <row r="80" spans="1:12" s="15" customFormat="1" ht="15" customHeight="1">
      <c r="A80" s="294"/>
      <c r="B80" s="24" t="s">
        <v>32</v>
      </c>
      <c r="C80" s="283" t="s">
        <v>237</v>
      </c>
      <c r="D80" s="283"/>
      <c r="E80" s="283"/>
      <c r="F80" s="282">
        <f>SUM(F74:F79)</f>
        <v>35854159.5</v>
      </c>
      <c r="G80" s="283"/>
      <c r="H80" s="283" t="str">
        <f>C80</f>
        <v>저압(2009년 6월 27일)</v>
      </c>
      <c r="I80" s="283"/>
      <c r="J80" s="283"/>
      <c r="K80" s="282">
        <f>SUM(K74:K79)</f>
        <v>52647703.3704</v>
      </c>
      <c r="L80" s="311"/>
    </row>
    <row r="81" spans="1:12" s="95" customFormat="1" ht="15" customHeight="1" thickBot="1">
      <c r="A81" s="272" t="s">
        <v>144</v>
      </c>
      <c r="B81" s="273"/>
      <c r="C81" s="285" t="s">
        <v>96</v>
      </c>
      <c r="D81" s="285"/>
      <c r="E81" s="285"/>
      <c r="F81" s="286">
        <f>F80-F80</f>
        <v>0</v>
      </c>
      <c r="G81" s="287"/>
      <c r="H81" s="285" t="s">
        <v>33</v>
      </c>
      <c r="I81" s="285"/>
      <c r="J81" s="285"/>
      <c r="K81" s="286">
        <f>F80-K80</f>
        <v>-16793543.870399997</v>
      </c>
      <c r="L81" s="316"/>
    </row>
    <row r="82" s="15" customFormat="1" ht="36" customHeight="1" thickBot="1"/>
    <row r="83" spans="1:12" s="15" customFormat="1" ht="15" customHeight="1">
      <c r="A83" s="288" t="s">
        <v>140</v>
      </c>
      <c r="B83" s="289"/>
      <c r="C83" s="291" t="s">
        <v>146</v>
      </c>
      <c r="D83" s="291"/>
      <c r="E83" s="291"/>
      <c r="F83" s="291"/>
      <c r="G83" s="291"/>
      <c r="H83" s="291" t="s">
        <v>147</v>
      </c>
      <c r="I83" s="291"/>
      <c r="J83" s="291"/>
      <c r="K83" s="291"/>
      <c r="L83" s="314"/>
    </row>
    <row r="84" spans="1:12" s="15" customFormat="1" ht="15" customHeight="1">
      <c r="A84" s="294" t="s">
        <v>148</v>
      </c>
      <c r="B84" s="256" t="s">
        <v>31</v>
      </c>
      <c r="C84" s="278" t="s">
        <v>200</v>
      </c>
      <c r="D84" s="274" t="s">
        <v>197</v>
      </c>
      <c r="E84" s="275"/>
      <c r="F84" s="284">
        <v>1000000</v>
      </c>
      <c r="G84" s="213"/>
      <c r="H84" s="278" t="s">
        <v>200</v>
      </c>
      <c r="I84" s="274" t="s">
        <v>197</v>
      </c>
      <c r="J84" s="275"/>
      <c r="K84" s="284">
        <v>1000000</v>
      </c>
      <c r="L84" s="295"/>
    </row>
    <row r="85" spans="1:12" s="15" customFormat="1" ht="15" customHeight="1">
      <c r="A85" s="294"/>
      <c r="B85" s="256"/>
      <c r="C85" s="279"/>
      <c r="D85" s="274" t="s">
        <v>190</v>
      </c>
      <c r="E85" s="275"/>
      <c r="F85" s="284">
        <v>200000</v>
      </c>
      <c r="G85" s="213"/>
      <c r="H85" s="279"/>
      <c r="I85" s="274" t="s">
        <v>190</v>
      </c>
      <c r="J85" s="275"/>
      <c r="K85" s="284">
        <v>200000</v>
      </c>
      <c r="L85" s="295"/>
    </row>
    <row r="86" spans="1:12" s="15" customFormat="1" ht="15" customHeight="1">
      <c r="A86" s="294"/>
      <c r="B86" s="256"/>
      <c r="C86" s="279"/>
      <c r="D86" s="274" t="s">
        <v>196</v>
      </c>
      <c r="E86" s="275"/>
      <c r="F86" s="284">
        <v>350000</v>
      </c>
      <c r="G86" s="213"/>
      <c r="H86" s="279"/>
      <c r="I86" s="274" t="s">
        <v>196</v>
      </c>
      <c r="J86" s="275"/>
      <c r="K86" s="284">
        <v>1400000</v>
      </c>
      <c r="L86" s="295"/>
    </row>
    <row r="87" spans="1:12" s="15" customFormat="1" ht="15" customHeight="1">
      <c r="A87" s="294"/>
      <c r="B87" s="256"/>
      <c r="C87" s="279"/>
      <c r="D87" s="274"/>
      <c r="E87" s="275"/>
      <c r="F87" s="281"/>
      <c r="G87" s="281"/>
      <c r="H87" s="279"/>
      <c r="I87" s="274" t="s">
        <v>251</v>
      </c>
      <c r="J87" s="275"/>
      <c r="K87" s="284">
        <v>300000</v>
      </c>
      <c r="L87" s="295"/>
    </row>
    <row r="88" spans="1:12" s="15" customFormat="1" ht="15" customHeight="1">
      <c r="A88" s="294"/>
      <c r="B88" s="256"/>
      <c r="C88" s="280"/>
      <c r="D88" s="98"/>
      <c r="E88" s="97"/>
      <c r="F88" s="276"/>
      <c r="G88" s="277"/>
      <c r="H88" s="280"/>
      <c r="I88" s="98"/>
      <c r="J88" s="97"/>
      <c r="K88" s="319"/>
      <c r="L88" s="320"/>
    </row>
    <row r="89" spans="1:12" s="15" customFormat="1" ht="15" customHeight="1">
      <c r="A89" s="294"/>
      <c r="B89" s="256"/>
      <c r="C89" s="115" t="s">
        <v>199</v>
      </c>
      <c r="D89" s="116"/>
      <c r="E89" s="117"/>
      <c r="F89" s="317">
        <f>SUM(F84:F88)</f>
        <v>1550000</v>
      </c>
      <c r="G89" s="318"/>
      <c r="H89" s="115" t="s">
        <v>199</v>
      </c>
      <c r="I89" s="116"/>
      <c r="J89" s="117"/>
      <c r="K89" s="321">
        <f>SUM(K84:K88)</f>
        <v>2900000</v>
      </c>
      <c r="L89" s="322"/>
    </row>
    <row r="90" spans="1:12" s="15" customFormat="1" ht="15" customHeight="1">
      <c r="A90" s="294"/>
      <c r="B90" s="256"/>
      <c r="C90" s="30"/>
      <c r="D90" s="98"/>
      <c r="E90" s="97"/>
      <c r="F90" s="111"/>
      <c r="G90" s="112"/>
      <c r="H90" s="30"/>
      <c r="I90" s="98"/>
      <c r="J90" s="97"/>
      <c r="K90" s="113"/>
      <c r="L90" s="114"/>
    </row>
    <row r="91" spans="1:12" s="15" customFormat="1" ht="15" customHeight="1">
      <c r="A91" s="294"/>
      <c r="B91" s="256"/>
      <c r="C91" s="30" t="s">
        <v>156</v>
      </c>
      <c r="D91" s="274" t="s">
        <v>189</v>
      </c>
      <c r="E91" s="275"/>
      <c r="F91" s="281">
        <v>6000000</v>
      </c>
      <c r="G91" s="281"/>
      <c r="H91" s="30" t="s">
        <v>156</v>
      </c>
      <c r="I91" s="274" t="s">
        <v>194</v>
      </c>
      <c r="J91" s="275"/>
      <c r="K91" s="281">
        <v>6000000</v>
      </c>
      <c r="L91" s="293"/>
    </row>
    <row r="92" spans="1:12" s="15" customFormat="1" ht="15" customHeight="1">
      <c r="A92" s="294"/>
      <c r="B92" s="256"/>
      <c r="C92" s="30"/>
      <c r="D92" s="98"/>
      <c r="E92" s="97"/>
      <c r="F92" s="276"/>
      <c r="G92" s="277"/>
      <c r="H92" s="30"/>
      <c r="I92" s="98" t="s">
        <v>195</v>
      </c>
      <c r="J92" s="97"/>
      <c r="K92" s="276">
        <v>6000000</v>
      </c>
      <c r="L92" s="323"/>
    </row>
    <row r="93" spans="1:12" s="15" customFormat="1" ht="15" customHeight="1">
      <c r="A93" s="294"/>
      <c r="B93" s="24" t="s">
        <v>32</v>
      </c>
      <c r="C93" s="283"/>
      <c r="D93" s="283"/>
      <c r="E93" s="283"/>
      <c r="F93" s="282">
        <f>SUM(F89:F92)</f>
        <v>7550000</v>
      </c>
      <c r="G93" s="283"/>
      <c r="H93" s="283"/>
      <c r="I93" s="283"/>
      <c r="J93" s="283"/>
      <c r="K93" s="282">
        <f>SUM(K89:K92)</f>
        <v>14900000</v>
      </c>
      <c r="L93" s="311"/>
    </row>
    <row r="94" spans="1:12" s="95" customFormat="1" ht="15" customHeight="1" thickBot="1">
      <c r="A94" s="272" t="s">
        <v>144</v>
      </c>
      <c r="B94" s="273"/>
      <c r="C94" s="285" t="s">
        <v>98</v>
      </c>
      <c r="D94" s="285"/>
      <c r="E94" s="285"/>
      <c r="F94" s="286">
        <f>F93-F93</f>
        <v>0</v>
      </c>
      <c r="G94" s="287"/>
      <c r="H94" s="285" t="s">
        <v>33</v>
      </c>
      <c r="I94" s="285"/>
      <c r="J94" s="285"/>
      <c r="K94" s="286">
        <f>F93-K93</f>
        <v>-7350000</v>
      </c>
      <c r="L94" s="316"/>
    </row>
    <row r="95" s="15" customFormat="1" ht="10.5"/>
    <row r="96" s="15" customFormat="1" ht="10.5"/>
    <row r="97" s="15" customFormat="1" ht="10.5"/>
    <row r="98" s="15" customFormat="1" ht="10.5"/>
    <row r="99" s="15" customFormat="1" ht="10.5"/>
    <row r="100" s="15" customFormat="1" ht="10.5"/>
    <row r="101" s="15" customFormat="1" ht="10.5"/>
    <row r="102" s="15" customFormat="1" ht="10.5"/>
    <row r="103" s="15" customFormat="1" ht="10.5"/>
    <row r="104" s="15" customFormat="1" ht="10.5"/>
    <row r="105" s="15" customFormat="1" ht="10.5"/>
    <row r="106" s="15" customFormat="1" ht="10.5"/>
    <row r="107" s="15" customFormat="1" ht="10.5"/>
    <row r="108" s="15" customFormat="1" ht="10.5"/>
    <row r="109" s="15" customFormat="1" ht="10.5"/>
    <row r="110" s="15" customFormat="1" ht="10.5"/>
    <row r="111" s="15" customFormat="1" ht="10.5"/>
    <row r="112" s="15" customFormat="1" ht="10.5"/>
    <row r="113" s="15" customFormat="1" ht="10.5"/>
    <row r="114" s="15" customFormat="1" ht="10.5"/>
    <row r="115" s="15" customFormat="1" ht="10.5"/>
    <row r="116" s="15" customFormat="1" ht="10.5"/>
    <row r="117" s="15" customFormat="1" ht="10.5"/>
  </sheetData>
  <sheetProtection/>
  <mergeCells count="136">
    <mergeCell ref="A94:B94"/>
    <mergeCell ref="C94:E94"/>
    <mergeCell ref="F94:G94"/>
    <mergeCell ref="H94:J94"/>
    <mergeCell ref="K94:L94"/>
    <mergeCell ref="F92:G92"/>
    <mergeCell ref="K92:L92"/>
    <mergeCell ref="C93:E93"/>
    <mergeCell ref="F93:G93"/>
    <mergeCell ref="H93:J93"/>
    <mergeCell ref="K93:L93"/>
    <mergeCell ref="F89:G89"/>
    <mergeCell ref="K89:L89"/>
    <mergeCell ref="D91:E91"/>
    <mergeCell ref="F91:G91"/>
    <mergeCell ref="I91:J91"/>
    <mergeCell ref="K91:L91"/>
    <mergeCell ref="D87:E87"/>
    <mergeCell ref="F87:G87"/>
    <mergeCell ref="I87:J87"/>
    <mergeCell ref="K87:L87"/>
    <mergeCell ref="F88:G88"/>
    <mergeCell ref="K88:L88"/>
    <mergeCell ref="K84:L84"/>
    <mergeCell ref="D85:E85"/>
    <mergeCell ref="F85:G85"/>
    <mergeCell ref="I85:J85"/>
    <mergeCell ref="K85:L85"/>
    <mergeCell ref="D86:E86"/>
    <mergeCell ref="F86:G86"/>
    <mergeCell ref="I86:J86"/>
    <mergeCell ref="K86:L86"/>
    <mergeCell ref="A83:B83"/>
    <mergeCell ref="C83:G83"/>
    <mergeCell ref="H83:L83"/>
    <mergeCell ref="A84:A93"/>
    <mergeCell ref="B84:B92"/>
    <mergeCell ref="C84:C88"/>
    <mergeCell ref="D84:E84"/>
    <mergeCell ref="F84:G84"/>
    <mergeCell ref="H84:H88"/>
    <mergeCell ref="I84:J84"/>
    <mergeCell ref="C80:E80"/>
    <mergeCell ref="F80:G80"/>
    <mergeCell ref="H80:J80"/>
    <mergeCell ref="K80:L80"/>
    <mergeCell ref="A81:B81"/>
    <mergeCell ref="C81:E81"/>
    <mergeCell ref="F81:G81"/>
    <mergeCell ref="H81:J81"/>
    <mergeCell ref="K81:L81"/>
    <mergeCell ref="K76:L76"/>
    <mergeCell ref="F77:G77"/>
    <mergeCell ref="K77:L77"/>
    <mergeCell ref="F78:G78"/>
    <mergeCell ref="K78:L78"/>
    <mergeCell ref="F79:G79"/>
    <mergeCell ref="K79:L79"/>
    <mergeCell ref="A73:B73"/>
    <mergeCell ref="C73:G73"/>
    <mergeCell ref="H73:L73"/>
    <mergeCell ref="A74:A80"/>
    <mergeCell ref="B74:B79"/>
    <mergeCell ref="F74:G74"/>
    <mergeCell ref="K74:L74"/>
    <mergeCell ref="F75:G75"/>
    <mergeCell ref="K75:L75"/>
    <mergeCell ref="F76:G76"/>
    <mergeCell ref="C69:G69"/>
    <mergeCell ref="H69:L69"/>
    <mergeCell ref="D70:E70"/>
    <mergeCell ref="I70:J70"/>
    <mergeCell ref="D71:E71"/>
    <mergeCell ref="I71:J71"/>
    <mergeCell ref="I59:J59"/>
    <mergeCell ref="B60:B70"/>
    <mergeCell ref="C63:G63"/>
    <mergeCell ref="H63:L63"/>
    <mergeCell ref="C64:G64"/>
    <mergeCell ref="H64:L64"/>
    <mergeCell ref="D65:E65"/>
    <mergeCell ref="I65:J65"/>
    <mergeCell ref="C68:G68"/>
    <mergeCell ref="H68:L68"/>
    <mergeCell ref="A53:B53"/>
    <mergeCell ref="C53:G53"/>
    <mergeCell ref="H53:L53"/>
    <mergeCell ref="A54:A71"/>
    <mergeCell ref="B54:B58"/>
    <mergeCell ref="C57:G57"/>
    <mergeCell ref="H57:L57"/>
    <mergeCell ref="C58:G58"/>
    <mergeCell ref="H58:L58"/>
    <mergeCell ref="D59:E59"/>
    <mergeCell ref="D49:E49"/>
    <mergeCell ref="I49:J49"/>
    <mergeCell ref="A51:L51"/>
    <mergeCell ref="A52:B52"/>
    <mergeCell ref="C52:G52"/>
    <mergeCell ref="H52:L52"/>
    <mergeCell ref="C46:G46"/>
    <mergeCell ref="H46:L46"/>
    <mergeCell ref="C47:G47"/>
    <mergeCell ref="H47:L47"/>
    <mergeCell ref="D48:E48"/>
    <mergeCell ref="I48:J48"/>
    <mergeCell ref="D42:E42"/>
    <mergeCell ref="I42:J42"/>
    <mergeCell ref="C43:G43"/>
    <mergeCell ref="C44:G44"/>
    <mergeCell ref="H44:L44"/>
    <mergeCell ref="D45:E45"/>
    <mergeCell ref="I45:J45"/>
    <mergeCell ref="K29:L29"/>
    <mergeCell ref="A30:A33"/>
    <mergeCell ref="B30:B33"/>
    <mergeCell ref="A34:B34"/>
    <mergeCell ref="A35:A49"/>
    <mergeCell ref="B35:B48"/>
    <mergeCell ref="C40:G40"/>
    <mergeCell ref="H40:L40"/>
    <mergeCell ref="C41:G41"/>
    <mergeCell ref="H41:L41"/>
    <mergeCell ref="A4:A28"/>
    <mergeCell ref="B4:B28"/>
    <mergeCell ref="A29:B29"/>
    <mergeCell ref="D29:E29"/>
    <mergeCell ref="F29:G29"/>
    <mergeCell ref="I29:J29"/>
    <mergeCell ref="A1:L1"/>
    <mergeCell ref="A2:B2"/>
    <mergeCell ref="C2:G2"/>
    <mergeCell ref="H2:L2"/>
    <mergeCell ref="A3:B3"/>
    <mergeCell ref="C3:G3"/>
    <mergeCell ref="H3:L3"/>
  </mergeCells>
  <printOptions/>
  <pageMargins left="0.4" right="0.35" top="0.39" bottom="0.34" header="0.31" footer="0.29"/>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며ㅏ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공무1</dc:creator>
  <cp:keywords/>
  <dc:description/>
  <cp:lastModifiedBy>박춘경</cp:lastModifiedBy>
  <cp:lastPrinted>2009-09-30T08:09:01Z</cp:lastPrinted>
  <dcterms:created xsi:type="dcterms:W3CDTF">2000-06-15T05:13:13Z</dcterms:created>
  <dcterms:modified xsi:type="dcterms:W3CDTF">2009-09-30T08:15:38Z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1C5812DA">
    <vt:lpwstr/>
  </property>
  <property fmtid="{D5CDD505-2E9C-101B-9397-08002B2CF9AE}" pid="19" name="IVID173907ED">
    <vt:lpwstr/>
  </property>
  <property fmtid="{D5CDD505-2E9C-101B-9397-08002B2CF9AE}" pid="20" name="IVID1D3F17E2">
    <vt:lpwstr/>
  </property>
  <property fmtid="{D5CDD505-2E9C-101B-9397-08002B2CF9AE}" pid="21" name="IVID13451200">
    <vt:lpwstr/>
  </property>
  <property fmtid="{D5CDD505-2E9C-101B-9397-08002B2CF9AE}" pid="22" name="IVID475611CF">
    <vt:lpwstr/>
  </property>
  <property fmtid="{D5CDD505-2E9C-101B-9397-08002B2CF9AE}" pid="23" name="IVID302D13DA">
    <vt:lpwstr/>
  </property>
  <property fmtid="{D5CDD505-2E9C-101B-9397-08002B2CF9AE}" pid="24" name="IVIDD5915D9">
    <vt:lpwstr/>
  </property>
  <property fmtid="{D5CDD505-2E9C-101B-9397-08002B2CF9AE}" pid="25" name="IVID17F6384A">
    <vt:lpwstr/>
  </property>
  <property fmtid="{D5CDD505-2E9C-101B-9397-08002B2CF9AE}" pid="26" name="IVID3B5A10EA">
    <vt:lpwstr/>
  </property>
  <property fmtid="{D5CDD505-2E9C-101B-9397-08002B2CF9AE}" pid="27" name="IVID3D0F16E3">
    <vt:lpwstr/>
  </property>
  <property fmtid="{D5CDD505-2E9C-101B-9397-08002B2CF9AE}" pid="28" name="IVID30260FFC">
    <vt:lpwstr/>
  </property>
  <property fmtid="{D5CDD505-2E9C-101B-9397-08002B2CF9AE}" pid="29" name="IVID2F301BED">
    <vt:lpwstr/>
  </property>
  <property fmtid="{D5CDD505-2E9C-101B-9397-08002B2CF9AE}" pid="30" name="IVID2F1117F5">
    <vt:lpwstr/>
  </property>
  <property fmtid="{D5CDD505-2E9C-101B-9397-08002B2CF9AE}" pid="31" name="IVID121617DE">
    <vt:lpwstr/>
  </property>
  <property fmtid="{D5CDD505-2E9C-101B-9397-08002B2CF9AE}" pid="32" name="IVID13691AF2">
    <vt:lpwstr/>
  </property>
  <property fmtid="{D5CDD505-2E9C-101B-9397-08002B2CF9AE}" pid="33" name="IVID1A3B0AF0">
    <vt:lpwstr/>
  </property>
  <property fmtid="{D5CDD505-2E9C-101B-9397-08002B2CF9AE}" pid="34" name="IVID373F12DB">
    <vt:lpwstr/>
  </property>
  <property fmtid="{D5CDD505-2E9C-101B-9397-08002B2CF9AE}" pid="35" name="IVID274B1CF5">
    <vt:lpwstr/>
  </property>
  <property fmtid="{D5CDD505-2E9C-101B-9397-08002B2CF9AE}" pid="36" name="IVID2B4E17FA">
    <vt:lpwstr/>
  </property>
  <property fmtid="{D5CDD505-2E9C-101B-9397-08002B2CF9AE}" pid="37" name="IVID253D11EF">
    <vt:lpwstr/>
  </property>
  <property fmtid="{D5CDD505-2E9C-101B-9397-08002B2CF9AE}" pid="38" name="IVID102124BA">
    <vt:lpwstr/>
  </property>
  <property fmtid="{D5CDD505-2E9C-101B-9397-08002B2CF9AE}" pid="39" name="IVID3D1509D0">
    <vt:lpwstr/>
  </property>
  <property fmtid="{D5CDD505-2E9C-101B-9397-08002B2CF9AE}" pid="40" name="IVID35641901">
    <vt:lpwstr/>
  </property>
  <property fmtid="{D5CDD505-2E9C-101B-9397-08002B2CF9AE}" pid="41" name="IVID45E1ED9">
    <vt:lpwstr/>
  </property>
  <property fmtid="{D5CDD505-2E9C-101B-9397-08002B2CF9AE}" pid="42" name="IVID324113D1">
    <vt:lpwstr/>
  </property>
  <property fmtid="{D5CDD505-2E9C-101B-9397-08002B2CF9AE}" pid="43" name="IVID1A2D1903">
    <vt:lpwstr/>
  </property>
  <property fmtid="{D5CDD505-2E9C-101B-9397-08002B2CF9AE}" pid="44" name="IVID222F6E42">
    <vt:lpwstr/>
  </property>
  <property fmtid="{D5CDD505-2E9C-101B-9397-08002B2CF9AE}" pid="45" name="IVID137012E9">
    <vt:lpwstr/>
  </property>
  <property fmtid="{D5CDD505-2E9C-101B-9397-08002B2CF9AE}" pid="46" name="IVID3D4D17F3">
    <vt:lpwstr/>
  </property>
  <property fmtid="{D5CDD505-2E9C-101B-9397-08002B2CF9AE}" pid="47" name="IVID2F2214CF">
    <vt:lpwstr/>
  </property>
  <property fmtid="{D5CDD505-2E9C-101B-9397-08002B2CF9AE}" pid="48" name="IVID212812E2">
    <vt:lpwstr/>
  </property>
  <property fmtid="{D5CDD505-2E9C-101B-9397-08002B2CF9AE}" pid="49" name="IVID174513DF">
    <vt:lpwstr/>
  </property>
  <property fmtid="{D5CDD505-2E9C-101B-9397-08002B2CF9AE}" pid="50" name="IVID14481408">
    <vt:lpwstr/>
  </property>
  <property fmtid="{D5CDD505-2E9C-101B-9397-08002B2CF9AE}" pid="51" name="IVID2E670A05">
    <vt:lpwstr/>
  </property>
  <property fmtid="{D5CDD505-2E9C-101B-9397-08002B2CF9AE}" pid="52" name="IVID2A161305">
    <vt:lpwstr/>
  </property>
  <property fmtid="{D5CDD505-2E9C-101B-9397-08002B2CF9AE}" pid="53" name="IVID173E1206">
    <vt:lpwstr/>
  </property>
  <property fmtid="{D5CDD505-2E9C-101B-9397-08002B2CF9AE}" pid="54" name="IVID232310EC">
    <vt:lpwstr/>
  </property>
  <property fmtid="{D5CDD505-2E9C-101B-9397-08002B2CF9AE}" pid="55" name="IVID133D1AE5">
    <vt:lpwstr/>
  </property>
  <property fmtid="{D5CDD505-2E9C-101B-9397-08002B2CF9AE}" pid="56" name="IVIDF6113D9">
    <vt:lpwstr/>
  </property>
  <property fmtid="{D5CDD505-2E9C-101B-9397-08002B2CF9AE}" pid="57" name="IVID362E14DB">
    <vt:lpwstr/>
  </property>
  <property fmtid="{D5CDD505-2E9C-101B-9397-08002B2CF9AE}" pid="58" name="IVID1F6511DB">
    <vt:lpwstr/>
  </property>
  <property fmtid="{D5CDD505-2E9C-101B-9397-08002B2CF9AE}" pid="59" name="IVID3F1D10E8">
    <vt:lpwstr/>
  </property>
  <property fmtid="{D5CDD505-2E9C-101B-9397-08002B2CF9AE}" pid="60" name="IVID144313EE">
    <vt:lpwstr/>
  </property>
  <property fmtid="{D5CDD505-2E9C-101B-9397-08002B2CF9AE}" pid="61" name="IVID272C0FEF">
    <vt:lpwstr/>
  </property>
  <property fmtid="{D5CDD505-2E9C-101B-9397-08002B2CF9AE}" pid="62" name="IVID240A1504">
    <vt:lpwstr/>
  </property>
  <property fmtid="{D5CDD505-2E9C-101B-9397-08002B2CF9AE}" pid="63" name="IVID2E511106">
    <vt:lpwstr/>
  </property>
  <property fmtid="{D5CDD505-2E9C-101B-9397-08002B2CF9AE}" pid="64" name="IVID2A6D14EB">
    <vt:lpwstr/>
  </property>
  <property fmtid="{D5CDD505-2E9C-101B-9397-08002B2CF9AE}" pid="65" name="IVID386F14FA">
    <vt:lpwstr/>
  </property>
  <property fmtid="{D5CDD505-2E9C-101B-9397-08002B2CF9AE}" pid="66" name="IVIDA1B07F3">
    <vt:lpwstr/>
  </property>
  <property fmtid="{D5CDD505-2E9C-101B-9397-08002B2CF9AE}" pid="67" name="IVID2A6715D8">
    <vt:lpwstr/>
  </property>
  <property fmtid="{D5CDD505-2E9C-101B-9397-08002B2CF9AE}" pid="68" name="IVID222D19FF">
    <vt:lpwstr/>
  </property>
  <property fmtid="{D5CDD505-2E9C-101B-9397-08002B2CF9AE}" pid="69" name="IVID2D4D15EB">
    <vt:lpwstr/>
  </property>
  <property fmtid="{D5CDD505-2E9C-101B-9397-08002B2CF9AE}" pid="70" name="IVID1A3517F4">
    <vt:lpwstr/>
  </property>
  <property fmtid="{D5CDD505-2E9C-101B-9397-08002B2CF9AE}" pid="71" name="IVID2B0E1302">
    <vt:lpwstr/>
  </property>
  <property fmtid="{D5CDD505-2E9C-101B-9397-08002B2CF9AE}" pid="72" name="IVID332E19D7">
    <vt:lpwstr/>
  </property>
  <property fmtid="{D5CDD505-2E9C-101B-9397-08002B2CF9AE}" pid="73" name="IVID22261800">
    <vt:lpwstr/>
  </property>
  <property fmtid="{D5CDD505-2E9C-101B-9397-08002B2CF9AE}" pid="74" name="IVID325116DE">
    <vt:lpwstr/>
  </property>
  <property fmtid="{D5CDD505-2E9C-101B-9397-08002B2CF9AE}" pid="75" name="IVID81113D2">
    <vt:lpwstr/>
  </property>
  <property fmtid="{D5CDD505-2E9C-101B-9397-08002B2CF9AE}" pid="76" name="IVID1D231201">
    <vt:lpwstr/>
  </property>
  <property fmtid="{D5CDD505-2E9C-101B-9397-08002B2CF9AE}" pid="77" name="IVID366A14F0">
    <vt:lpwstr/>
  </property>
  <property fmtid="{D5CDD505-2E9C-101B-9397-08002B2CF9AE}" pid="78" name="IVID316311F9">
    <vt:lpwstr/>
  </property>
  <property fmtid="{D5CDD505-2E9C-101B-9397-08002B2CF9AE}" pid="79" name="IVIDE0715F1">
    <vt:lpwstr/>
  </property>
  <property fmtid="{D5CDD505-2E9C-101B-9397-08002B2CF9AE}" pid="80" name="IVID3B5816EC">
    <vt:lpwstr/>
  </property>
  <property fmtid="{D5CDD505-2E9C-101B-9397-08002B2CF9AE}" pid="81" name="IVID351414F8">
    <vt:lpwstr/>
  </property>
  <property fmtid="{D5CDD505-2E9C-101B-9397-08002B2CF9AE}" pid="82" name="IVID2F251AE7">
    <vt:lpwstr/>
  </property>
  <property fmtid="{D5CDD505-2E9C-101B-9397-08002B2CF9AE}" pid="83" name="IVID2A5E1D03">
    <vt:lpwstr/>
  </property>
  <property fmtid="{D5CDD505-2E9C-101B-9397-08002B2CF9AE}" pid="84" name="IVID306310DF">
    <vt:lpwstr/>
  </property>
  <property fmtid="{D5CDD505-2E9C-101B-9397-08002B2CF9AE}" pid="85" name="IVID266F16CF">
    <vt:lpwstr/>
  </property>
  <property fmtid="{D5CDD505-2E9C-101B-9397-08002B2CF9AE}" pid="86" name="IVID307414D1">
    <vt:lpwstr/>
  </property>
  <property fmtid="{D5CDD505-2E9C-101B-9397-08002B2CF9AE}" pid="87" name="IVID344B1400">
    <vt:lpwstr/>
  </property>
  <property fmtid="{D5CDD505-2E9C-101B-9397-08002B2CF9AE}" pid="88" name="IVID135B1DF5">
    <vt:lpwstr/>
  </property>
  <property fmtid="{D5CDD505-2E9C-101B-9397-08002B2CF9AE}" pid="89" name="IVID1A3716D3">
    <vt:lpwstr/>
  </property>
  <property fmtid="{D5CDD505-2E9C-101B-9397-08002B2CF9AE}" pid="90" name="IVIDD1916DB">
    <vt:lpwstr/>
  </property>
  <property fmtid="{D5CDD505-2E9C-101B-9397-08002B2CF9AE}" pid="91" name="IVID11431AF1">
    <vt:lpwstr/>
  </property>
  <property fmtid="{D5CDD505-2E9C-101B-9397-08002B2CF9AE}" pid="92" name="IVID1B2C19F3">
    <vt:lpwstr/>
  </property>
  <property fmtid="{D5CDD505-2E9C-101B-9397-08002B2CF9AE}" pid="93" name="IVIDD5E0FE6">
    <vt:lpwstr/>
  </property>
  <property fmtid="{D5CDD505-2E9C-101B-9397-08002B2CF9AE}" pid="94" name="IVID162D1605">
    <vt:lpwstr/>
  </property>
  <property fmtid="{D5CDD505-2E9C-101B-9397-08002B2CF9AE}" pid="95" name="IVID28741007">
    <vt:lpwstr/>
  </property>
  <property fmtid="{D5CDD505-2E9C-101B-9397-08002B2CF9AE}" pid="96" name="IVID2A3614FA">
    <vt:lpwstr/>
  </property>
  <property fmtid="{D5CDD505-2E9C-101B-9397-08002B2CF9AE}" pid="97" name="IVID15231CDF">
    <vt:lpwstr/>
  </property>
  <property fmtid="{D5CDD505-2E9C-101B-9397-08002B2CF9AE}" pid="98" name="IVID322814F3">
    <vt:lpwstr/>
  </property>
  <property fmtid="{D5CDD505-2E9C-101B-9397-08002B2CF9AE}" pid="99" name="IVID2F6C14EF">
    <vt:lpwstr/>
  </property>
  <property fmtid="{D5CDD505-2E9C-101B-9397-08002B2CF9AE}" pid="100" name="IVID252617FB">
    <vt:lpwstr/>
  </property>
  <property fmtid="{D5CDD505-2E9C-101B-9397-08002B2CF9AE}" pid="101" name="IVIDA0D1BD8">
    <vt:lpwstr/>
  </property>
  <property fmtid="{D5CDD505-2E9C-101B-9397-08002B2CF9AE}" pid="102" name="IVID3E4418F8">
    <vt:lpwstr/>
  </property>
  <property fmtid="{D5CDD505-2E9C-101B-9397-08002B2CF9AE}" pid="103" name="IVID18751B08">
    <vt:lpwstr/>
  </property>
  <property fmtid="{D5CDD505-2E9C-101B-9397-08002B2CF9AE}" pid="104" name="IVID337C12EC">
    <vt:lpwstr/>
  </property>
  <property fmtid="{D5CDD505-2E9C-101B-9397-08002B2CF9AE}" pid="105" name="IVID107516EB">
    <vt:lpwstr/>
  </property>
  <property fmtid="{D5CDD505-2E9C-101B-9397-08002B2CF9AE}" pid="106" name="IVID17063A1C">
    <vt:lpwstr/>
  </property>
  <property fmtid="{D5CDD505-2E9C-101B-9397-08002B2CF9AE}" pid="107" name="IVID12611ADE">
    <vt:lpwstr/>
  </property>
  <property fmtid="{D5CDD505-2E9C-101B-9397-08002B2CF9AE}" pid="108" name="IVID32A1AF8">
    <vt:lpwstr/>
  </property>
  <property fmtid="{D5CDD505-2E9C-101B-9397-08002B2CF9AE}" pid="109" name="IVID417511F3">
    <vt:lpwstr/>
  </property>
  <property fmtid="{D5CDD505-2E9C-101B-9397-08002B2CF9AE}" pid="110" name="IVID137812E5">
    <vt:lpwstr/>
  </property>
  <property fmtid="{D5CDD505-2E9C-101B-9397-08002B2CF9AE}" pid="111" name="IVID2F521CD0">
    <vt:lpwstr/>
  </property>
  <property fmtid="{D5CDD505-2E9C-101B-9397-08002B2CF9AE}" pid="112" name="IVID2F3614DB">
    <vt:lpwstr/>
  </property>
  <property fmtid="{D5CDD505-2E9C-101B-9397-08002B2CF9AE}" pid="113" name="IVID18E8375D">
    <vt:lpwstr/>
  </property>
  <property fmtid="{D5CDD505-2E9C-101B-9397-08002B2CF9AE}" pid="114" name="IVID436916D8">
    <vt:lpwstr/>
  </property>
  <property fmtid="{D5CDD505-2E9C-101B-9397-08002B2CF9AE}" pid="115" name="IVID31541804">
    <vt:lpwstr/>
  </property>
  <property fmtid="{D5CDD505-2E9C-101B-9397-08002B2CF9AE}" pid="116" name="IVIDC411BD4">
    <vt:lpwstr/>
  </property>
  <property fmtid="{D5CDD505-2E9C-101B-9397-08002B2CF9AE}" pid="117" name="IVID3A4314EE">
    <vt:lpwstr/>
  </property>
  <property fmtid="{D5CDD505-2E9C-101B-9397-08002B2CF9AE}" pid="118" name="IVID3B2A17F7">
    <vt:lpwstr/>
  </property>
  <property fmtid="{D5CDD505-2E9C-101B-9397-08002B2CF9AE}" pid="119" name="IVID264D11F0">
    <vt:lpwstr/>
  </property>
  <property fmtid="{D5CDD505-2E9C-101B-9397-08002B2CF9AE}" pid="120" name="IVID123B13E6">
    <vt:lpwstr/>
  </property>
  <property fmtid="{D5CDD505-2E9C-101B-9397-08002B2CF9AE}" pid="121" name="IVIDC7D1A00">
    <vt:lpwstr/>
  </property>
  <property fmtid="{D5CDD505-2E9C-101B-9397-08002B2CF9AE}" pid="122" name="IVID357A07D6">
    <vt:lpwstr/>
  </property>
  <property fmtid="{D5CDD505-2E9C-101B-9397-08002B2CF9AE}" pid="123" name="IVID385714EB">
    <vt:lpwstr/>
  </property>
  <property fmtid="{D5CDD505-2E9C-101B-9397-08002B2CF9AE}" pid="124" name="IVID131017FF">
    <vt:lpwstr/>
  </property>
</Properties>
</file>